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2 районая\113 бюджет 2022\"/>
    </mc:Choice>
  </mc:AlternateContent>
  <bookViews>
    <workbookView xWindow="6358" yWindow="638" windowWidth="20581" windowHeight="11669"/>
  </bookViews>
  <sheets>
    <sheet name="реест 2022-2024" sheetId="1" r:id="rId1"/>
  </sheets>
  <definedNames>
    <definedName name="_GoBack" localSheetId="0">'реест 2022-2024'!#REF!</definedName>
    <definedName name="_xlnm._FilterDatabase" localSheetId="0" hidden="1">'реест 2022-2024'!$A$66:$R$105</definedName>
    <definedName name="_xlnm.Print_Titles" localSheetId="0">'реест 2022-2024'!$6:$9</definedName>
    <definedName name="_xlnm.Print_Area" localSheetId="0">'реест 2022-2024'!$A$1:$J$105</definedName>
  </definedNames>
  <calcPr calcId="162913" fullCalcOnLoad="1"/>
</workbook>
</file>

<file path=xl/calcChain.xml><?xml version="1.0" encoding="utf-8"?>
<calcChain xmlns="http://schemas.openxmlformats.org/spreadsheetml/2006/main">
  <c r="H105" i="1" l="1"/>
  <c r="E100" i="1"/>
  <c r="E105" i="1"/>
  <c r="F100" i="1"/>
  <c r="F105" i="1"/>
  <c r="G100" i="1"/>
  <c r="G105" i="1"/>
  <c r="E10" i="1"/>
  <c r="F10" i="1"/>
  <c r="G10" i="1"/>
  <c r="H10" i="1"/>
  <c r="I10" i="1"/>
  <c r="J10" i="1"/>
  <c r="E11" i="1"/>
  <c r="F11" i="1"/>
  <c r="G11" i="1"/>
  <c r="H11" i="1"/>
  <c r="I11" i="1"/>
  <c r="J11" i="1"/>
  <c r="E13" i="1"/>
  <c r="F13" i="1"/>
  <c r="G13" i="1"/>
  <c r="H13" i="1"/>
  <c r="I13" i="1"/>
  <c r="J13" i="1"/>
  <c r="E14" i="1"/>
  <c r="F14" i="1"/>
  <c r="G14" i="1"/>
  <c r="H14" i="1"/>
  <c r="I14" i="1"/>
  <c r="J14" i="1"/>
  <c r="E19" i="1"/>
  <c r="F19" i="1"/>
  <c r="G19" i="1"/>
  <c r="H19" i="1"/>
  <c r="I19" i="1"/>
  <c r="J19" i="1"/>
  <c r="E24" i="1"/>
  <c r="F24" i="1"/>
  <c r="G24" i="1"/>
  <c r="H24" i="1"/>
  <c r="I24" i="1"/>
  <c r="J24" i="1"/>
  <c r="E26" i="1"/>
  <c r="F26" i="1"/>
  <c r="G26" i="1"/>
  <c r="H26" i="1"/>
  <c r="I26" i="1"/>
  <c r="J26" i="1"/>
  <c r="E27" i="1"/>
  <c r="F27" i="1"/>
  <c r="G27" i="1"/>
  <c r="H27" i="1"/>
  <c r="I27" i="1"/>
  <c r="J27" i="1"/>
  <c r="E29" i="1"/>
  <c r="F29" i="1"/>
  <c r="G29" i="1"/>
  <c r="H29" i="1"/>
  <c r="I29" i="1"/>
  <c r="J29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E36" i="1"/>
  <c r="F36" i="1"/>
  <c r="G36" i="1"/>
  <c r="H36" i="1"/>
  <c r="I36" i="1"/>
  <c r="J36" i="1"/>
  <c r="E38" i="1"/>
  <c r="F38" i="1"/>
  <c r="G38" i="1"/>
  <c r="H38" i="1"/>
  <c r="I38" i="1"/>
  <c r="J38" i="1"/>
  <c r="E40" i="1"/>
  <c r="F40" i="1"/>
  <c r="G40" i="1"/>
  <c r="H40" i="1"/>
  <c r="I40" i="1"/>
  <c r="J40" i="1"/>
  <c r="E42" i="1"/>
  <c r="F42" i="1"/>
  <c r="G42" i="1"/>
  <c r="H42" i="1"/>
  <c r="I42" i="1"/>
  <c r="J42" i="1"/>
  <c r="E44" i="1"/>
  <c r="F44" i="1"/>
  <c r="G44" i="1"/>
  <c r="H44" i="1"/>
  <c r="I44" i="1"/>
  <c r="J44" i="1"/>
  <c r="E45" i="1"/>
  <c r="F45" i="1"/>
  <c r="G45" i="1"/>
  <c r="H45" i="1"/>
  <c r="I45" i="1"/>
  <c r="J45" i="1"/>
  <c r="E52" i="1"/>
  <c r="F52" i="1"/>
  <c r="G52" i="1"/>
  <c r="H52" i="1"/>
  <c r="I52" i="1"/>
  <c r="J52" i="1"/>
  <c r="E53" i="1"/>
  <c r="F53" i="1"/>
  <c r="G53" i="1"/>
  <c r="H53" i="1"/>
  <c r="I53" i="1"/>
  <c r="J53" i="1"/>
  <c r="E55" i="1"/>
  <c r="F55" i="1"/>
  <c r="G55" i="1"/>
  <c r="H55" i="1"/>
  <c r="I55" i="1"/>
  <c r="J55" i="1"/>
  <c r="E56" i="1"/>
  <c r="F56" i="1"/>
  <c r="G56" i="1"/>
  <c r="H56" i="1"/>
  <c r="I56" i="1"/>
  <c r="J56" i="1"/>
  <c r="E58" i="1"/>
  <c r="F58" i="1"/>
  <c r="G58" i="1"/>
  <c r="H58" i="1"/>
  <c r="I58" i="1"/>
  <c r="J58" i="1"/>
  <c r="E60" i="1"/>
  <c r="F60" i="1"/>
  <c r="G60" i="1"/>
  <c r="H60" i="1"/>
  <c r="I60" i="1"/>
  <c r="J60" i="1"/>
  <c r="E61" i="1"/>
  <c r="F61" i="1"/>
  <c r="G61" i="1"/>
  <c r="H61" i="1"/>
  <c r="I61" i="1"/>
  <c r="J61" i="1"/>
  <c r="E63" i="1"/>
  <c r="F63" i="1"/>
  <c r="G63" i="1"/>
  <c r="H63" i="1"/>
  <c r="I63" i="1"/>
  <c r="J63" i="1"/>
  <c r="E66" i="1"/>
  <c r="F66" i="1"/>
  <c r="G66" i="1"/>
  <c r="H66" i="1"/>
  <c r="I66" i="1"/>
  <c r="J66" i="1"/>
  <c r="E98" i="1"/>
  <c r="F98" i="1"/>
  <c r="G98" i="1"/>
  <c r="H98" i="1"/>
  <c r="I98" i="1"/>
  <c r="J98" i="1"/>
  <c r="H100" i="1"/>
  <c r="I100" i="1"/>
  <c r="I105" i="1"/>
  <c r="J100" i="1"/>
  <c r="J105" i="1"/>
</calcChain>
</file>

<file path=xl/sharedStrings.xml><?xml version="1.0" encoding="utf-8"?>
<sst xmlns="http://schemas.openxmlformats.org/spreadsheetml/2006/main" count="322" uniqueCount="215">
  <si>
    <t>Наименование публично-правового образования</t>
  </si>
  <si>
    <t>Единица измерения</t>
  </si>
  <si>
    <t>тыс.рублей</t>
  </si>
  <si>
    <t>Наименование группы источников  доходов бюджета / наименование источника дохода бюджета</t>
  </si>
  <si>
    <t>Код дохода</t>
  </si>
  <si>
    <t xml:space="preserve">Органы государственной власти (государственные органы),  казенные учреждения, иные организации, осуществляющие бюджетные полномочия </t>
  </si>
  <si>
    <t>главных администраторов доходов бюджета</t>
  </si>
  <si>
    <t>Прогноз доходов бюджета в целях составления и утверждения законов  о бюджете</t>
  </si>
  <si>
    <t>Код главного администратора</t>
  </si>
  <si>
    <t>Наименование</t>
  </si>
  <si>
    <t>на очередной финансовый год</t>
  </si>
  <si>
    <t>на первый год планового периода</t>
  </si>
  <si>
    <t>на второй год планового периода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</si>
  <si>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</si>
  <si>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</si>
  <si>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</si>
  <si>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</si>
  <si>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Управление Федеральной налоговой службы по Республике Татарстан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</si>
  <si>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</si>
  <si>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</si>
  <si>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</si>
  <si>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</si>
  <si>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</si>
  <si>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</si>
  <si>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Управление Федерального казначейства по Республике Татарстан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</si>
  <si>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</si>
  <si>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</si>
  <si>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</si>
  <si>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</si>
  <si>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</si>
  <si>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</si>
  <si>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</si>
  <si>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ГОСУДАРСТВЕННАЯ ПОШЛИНА</t>
  </si>
  <si>
    <t>1 08 00000 00 0000 000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</si>
  <si>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</si>
  <si>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</si>
  <si>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</si>
  <si>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</si>
  <si>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Министерство экологии и природных ресурсов Республики Татарстан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</si>
  <si>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</si>
  <si>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</si>
  <si>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</si>
  <si>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</si>
  <si>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</si>
  <si>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</si>
  <si>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Управление Федеральной службы по надзору в сфере природопользования (Росприроднадзора) по Республике Татарстан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</si>
  <si>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</si>
  <si>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</si>
  <si>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</si>
  <si>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</si>
  <si>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</si>
  <si>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</si>
  <si>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</si>
  <si>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</si>
  <si>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Субвенции бюджетам бюджетной системы Российской Федерации</t>
  </si>
  <si>
    <t>Иные межбюджетные трансферты</t>
  </si>
  <si>
    <t>Итого доходов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</si>
  <si>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</si>
  <si>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</si>
  <si>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</si>
  <si>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1 03 02230 01 0000 110</t>
  </si>
  <si>
    <t xml:space="preserve"> 1 03 02240 01 0000 110</t>
  </si>
  <si>
    <t xml:space="preserve"> 1 03 02250 01 0000 110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</si>
  <si>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</si>
  <si>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</si>
  <si>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</si>
  <si>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 1 05 02000 02 0000 110</t>
  </si>
  <si>
    <t xml:space="preserve"> 1 05 03000 01 0000 110</t>
  </si>
  <si>
    <t xml:space="preserve"> 1 05 04000 02 0000 110</t>
  </si>
  <si>
    <t xml:space="preserve"> 1 07 01020 01 0000 110</t>
  </si>
  <si>
    <t>1 08 03000 01 0000 110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</si>
  <si>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</si>
  <si>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</si>
  <si>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1 08 03010 01 0000 110</t>
  </si>
  <si>
    <t>Государственная пошлина за выдачу разрешения на установку рекламной конструкции</t>
  </si>
  <si>
    <t xml:space="preserve"> 1 08 07150 01 0000 110</t>
  </si>
  <si>
    <t>Финансово-бюджетная палата Елабужского муниципального района Республики Татарстан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</si>
  <si>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</si>
  <si>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</si>
  <si>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</si>
  <si>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</si>
  <si>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1 11 05013 05 0000 120</t>
  </si>
  <si>
    <t xml:space="preserve"> 1 11 05013 13 0000 120</t>
  </si>
  <si>
    <t>Муниципальное казенное учреждение Земельно-имущественная палата Елабужского муниципального района Республики Татарстан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</si>
  <si>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</si>
  <si>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</si>
  <si>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</si>
  <si>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</si>
  <si>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</si>
  <si>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</si>
  <si>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</si>
  <si>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1 11 05075 05 0000 120</t>
  </si>
  <si>
    <t xml:space="preserve"> 1 11 07000 00 0000 120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</si>
  <si>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</si>
  <si>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</si>
  <si>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1 11 07015 05 0000 120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</si>
  <si>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</si>
  <si>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</si>
  <si>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 xml:space="preserve"> 1 12 01010 01 6000 120</t>
  </si>
  <si>
    <t xml:space="preserve"> 1 12 01020 01 6000 120</t>
  </si>
  <si>
    <t xml:space="preserve"> 1 12 01030 01 6000 120</t>
  </si>
  <si>
    <t xml:space="preserve"> 1 12 01070 01 6000 120</t>
  </si>
  <si>
    <t xml:space="preserve">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</si>
  <si>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</si>
  <si>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1 14 02053 05 0000 410</t>
  </si>
  <si>
    <t xml:space="preserve">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</si>
  <si>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</si>
  <si>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</si>
  <si>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1 14 06013 05 0000 430</t>
  </si>
  <si>
    <t xml:space="preserve"> 1 14 06013 13 0000 430</t>
  </si>
  <si>
    <t>Елабужский муниципальный район</t>
  </si>
  <si>
    <t>Субсидии бюджетам бюджетной системы Российской Федерации</t>
  </si>
  <si>
    <t xml:space="preserve"> 1 12 01041 01 6000 120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</si>
  <si>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</si>
  <si>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</si>
  <si>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</si>
  <si>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</si>
  <si>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</si>
  <si>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</si>
  <si>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</si>
  <si>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Прогноз в соответствии с законом о бюджете на текущий финансовый год, тыс.рублей </t>
  </si>
  <si>
    <t>Дотации на выравнивание бюджетной обеспеченности муниципального района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</si>
  <si>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</si>
  <si>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</si>
  <si>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</si>
  <si>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</si>
  <si>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1 16 01053 01 0035 140</t>
  </si>
  <si>
    <t>1 16 01157 01 0000 140</t>
  </si>
  <si>
    <t>1 16 07090 05 0000 140</t>
  </si>
  <si>
    <t>1 16 10123 01 0000 140</t>
  </si>
  <si>
    <t>1 16 10061 05 0000 140</t>
  </si>
  <si>
    <t>1 16 10123 01 0051 140</t>
  </si>
  <si>
    <t>1 16 10129 01 0000 140</t>
  </si>
  <si>
    <t>Государственная жилищная инспекция Республики Татарстан</t>
  </si>
  <si>
    <t>Управление по надзору за техническим состоянием самоходных машин и др.видов техники РТ</t>
  </si>
  <si>
    <t>Инспекция государственного строительного надзора Республики Татарстан</t>
  </si>
  <si>
    <t>Федеральная служба по надзору в сфере транспорта</t>
  </si>
  <si>
    <t>Федеральная служба по надзору в сфере защиты прав потребителей и благополучия человека</t>
  </si>
  <si>
    <t>Министерство внутренних дел Российской Федерации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</si>
  <si>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</si>
  <si>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</si>
  <si>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</si>
  <si>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</si>
  <si>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</si>
  <si>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</si>
  <si>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</si>
  <si>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</si>
  <si>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</si>
  <si>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1 16 01063 01 0101 140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</si>
  <si>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</si>
  <si>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</si>
  <si>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</si>
  <si>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</si>
  <si>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</si>
  <si>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1 16 01203 01 9000 140</t>
  </si>
  <si>
    <t>Невыясненные поступления, зачисляемые в бюджеты муниципальных районов</t>
  </si>
  <si>
    <t>1 17 00000 00 0000 000</t>
  </si>
  <si>
    <t>ПРОЧИЕ НЕНАЛОГОВЫЕ ДОХОДЫ</t>
  </si>
  <si>
    <t>1 17 01050 05 0000 180</t>
  </si>
  <si>
    <t>1 13 00000 00 0000 000</t>
  </si>
  <si>
    <t>Прочие доходы от оказания платных услуг (работ)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</si>
  <si>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</si>
  <si>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бюджетов муниципальных районов</t>
  </si>
  <si>
    <t>1 13 02065 05 0000 130</t>
  </si>
  <si>
    <t>1 13 02995 05 0000 130</t>
  </si>
  <si>
    <t>ДОХОДЫ ОТ ОКАЗАНИЯ ПЛАТНЫХ УСЛУГ И КОМПЕНСАЦИИ ЗАТРАТ ГОСУДАРСТВА</t>
  </si>
  <si>
    <t>1 13 01000 00 0000 130</t>
  </si>
  <si>
    <t>1 13 01995 05 0000 130</t>
  </si>
  <si>
    <t>Прочие доходы от оказания платных услуг (работ)</t>
  </si>
  <si>
    <t>1 13 02000 00 0000 130</t>
  </si>
  <si>
    <t>Доходы от компенсации затрат государства</t>
  </si>
  <si>
    <t>1 13 02060 02 0000 130</t>
  </si>
  <si>
    <t>Доходы, поступающие в порядке возмещения расходов, понесенных в связи с эксплуатацией имущества</t>
  </si>
  <si>
    <t>1 13 02990 00 0000 130</t>
  </si>
  <si>
    <t>Прочие доходы от компенсации затрат государства</t>
  </si>
  <si>
    <t>Генеральная прокуратура Российской Федерации</t>
  </si>
  <si>
    <t>Реестр источников доходов бюджета Елабужского муниципального района Республики Татарстан на 2022 год и на плановый период 2023 и 2024 годов</t>
  </si>
  <si>
    <t>Кассовое поступление в текущем финансовом году, тыс.рублей                                         (по состоянию на 01.10.2021)</t>
  </si>
  <si>
    <t>Оценка исполнения бюджета в 2021 году (текущий финансовый год), тыс.рублей</t>
  </si>
  <si>
    <t>701</t>
  </si>
  <si>
    <t>1 16 01082 01 9000 140</t>
  </si>
  <si>
    <t>048</t>
  </si>
  <si>
    <t>Федеральная служба по надзору в сфере природопользования</t>
  </si>
  <si>
    <t>106</t>
  </si>
  <si>
    <t>141</t>
  </si>
  <si>
    <t>182</t>
  </si>
  <si>
    <t>Федеральная налоговая служба</t>
  </si>
  <si>
    <t>188</t>
  </si>
  <si>
    <t>415</t>
  </si>
  <si>
    <t>1.16.01203.01.9000.140</t>
  </si>
  <si>
    <t>714</t>
  </si>
  <si>
    <t>731</t>
  </si>
  <si>
    <t>Министерство юстиции РТ</t>
  </si>
  <si>
    <t>734</t>
  </si>
  <si>
    <t>Министерство по делам молодежи РТ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</si>
  <si>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</si>
  <si>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754</t>
  </si>
  <si>
    <t>Министерство лесного хозяйства РТ</t>
  </si>
  <si>
    <t>781</t>
  </si>
  <si>
    <t>785</t>
  </si>
  <si>
    <t>Государственный комитет Республики Татарстан по биологическим ресурсам</t>
  </si>
  <si>
    <t>788</t>
  </si>
  <si>
    <t>809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</si>
  <si>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</si>
  <si>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</si>
  <si>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1 16 01063 01 9000 140</t>
  </si>
  <si>
    <t>1 16 01203 01 0000 140</t>
  </si>
  <si>
    <t>1 16 01082 01 0000 140</t>
  </si>
  <si>
    <t>1 16 01082 01 0037 140</t>
  </si>
  <si>
    <t>1 16 10032 05 0000 140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</si>
  <si>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</si>
  <si>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202 15000 00 0000 150</t>
  </si>
  <si>
    <t>202 20000 00 0000 150</t>
  </si>
  <si>
    <t>2 02 30000 00 0000 150</t>
  </si>
  <si>
    <t>2 02 40000 00 0000 150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</si>
</sst>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/>
    <xf numFmtId="0" fontId="4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2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179" fontId="1" fillId="0" borderId="4" xfId="0" applyNumberFormat="1" applyFont="1" applyBorder="1" applyAlignment="1">
      <alignment horizontal="center" vertical="center" wrapText="1"/>
    </xf>
    <xf numFmtId="179" fontId="2" fillId="0" borderId="4" xfId="0" applyNumberFormat="1" applyFont="1" applyBorder="1" applyAlignment="1">
      <alignment horizontal="center" vertical="center" wrapText="1"/>
    </xf>
    <xf numFmtId="179" fontId="1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"/>
  <sheetViews>
    <sheetView tabSelected="1" topLeftCell="A94" zoomScale="96" zoomScaleNormal="96" workbookViewId="0">
      <selection activeCell="H106" sqref="H106"/>
    </sheetView>
  </sheetViews>
  <sheetFormatPr defaultRowHeight="14.3" x14ac:dyDescent="0.25"/>
  <cols>
    <col min="1" max="1" width="53.625" customWidth="1"/>
    <col min="2" max="2" width="29.75" customWidth="1"/>
    <col min="3" max="3" width="14.875" customWidth="1"/>
    <col min="4" max="4" width="36.375" customWidth="1"/>
    <col min="5" max="5" width="21.125" customWidth="1"/>
    <col min="6" max="6" width="19.625" customWidth="1"/>
    <col min="7" max="7" width="20.875" customWidth="1"/>
    <col min="8" max="10" width="14.75" customWidth="1"/>
  </cols>
  <sheetData>
    <row r="1" spans="1:18" ht="27" customHeight="1" x14ac:dyDescent="0.25">
      <c r="A1" s="79" t="s">
        <v>176</v>
      </c>
      <c r="B1" s="79"/>
      <c r="C1" s="79"/>
      <c r="D1" s="79"/>
      <c r="E1" s="79"/>
      <c r="F1" s="79"/>
      <c r="G1" s="79"/>
      <c r="H1" s="79"/>
      <c r="I1" s="79"/>
      <c r="J1" s="79"/>
      <c r="K1" s="17"/>
      <c r="L1" s="17"/>
      <c r="M1" s="17"/>
      <c r="N1" s="17"/>
      <c r="O1" s="17"/>
      <c r="P1" s="17"/>
      <c r="Q1" s="17"/>
      <c r="R1" s="17"/>
    </row>
    <row r="2" spans="1:18" s="20" customFormat="1" ht="39.75" customHeight="1" x14ac:dyDescent="0.25">
      <c r="A2" s="18" t="s">
        <v>0</v>
      </c>
      <c r="B2" s="88" t="s">
        <v>110</v>
      </c>
      <c r="C2" s="88"/>
      <c r="D2" s="88"/>
      <c r="E2" s="88"/>
      <c r="F2" s="88"/>
      <c r="G2" s="88"/>
      <c r="H2" s="88"/>
      <c r="I2" s="88"/>
      <c r="J2" s="88"/>
      <c r="K2" s="19"/>
      <c r="L2" s="19"/>
    </row>
    <row r="4" spans="1:18" x14ac:dyDescent="0.25">
      <c r="A4" s="1" t="s">
        <v>1</v>
      </c>
      <c r="B4" s="2" t="s">
        <v>2</v>
      </c>
    </row>
    <row r="6" spans="1:18" ht="68.95" customHeight="1" x14ac:dyDescent="0.25">
      <c r="A6" s="80" t="s">
        <v>3</v>
      </c>
      <c r="B6" s="80" t="s">
        <v>4</v>
      </c>
      <c r="C6" s="81" t="s">
        <v>5</v>
      </c>
      <c r="D6" s="81"/>
      <c r="E6" s="34" t="s">
        <v>120</v>
      </c>
      <c r="F6" s="34" t="s">
        <v>177</v>
      </c>
      <c r="G6" s="32" t="s">
        <v>178</v>
      </c>
      <c r="H6" s="82" t="s">
        <v>7</v>
      </c>
      <c r="I6" s="83"/>
      <c r="J6" s="84"/>
    </row>
    <row r="7" spans="1:18" ht="18" customHeight="1" x14ac:dyDescent="0.25">
      <c r="A7" s="80"/>
      <c r="B7" s="80"/>
      <c r="C7" s="81" t="s">
        <v>6</v>
      </c>
      <c r="D7" s="81"/>
      <c r="E7" s="33"/>
      <c r="F7" s="33"/>
      <c r="G7" s="33"/>
      <c r="H7" s="85"/>
      <c r="I7" s="86"/>
      <c r="J7" s="87"/>
    </row>
    <row r="8" spans="1:18" ht="23.1" x14ac:dyDescent="0.25">
      <c r="A8" s="80"/>
      <c r="B8" s="80"/>
      <c r="C8" s="5" t="s">
        <v>8</v>
      </c>
      <c r="D8" s="5" t="s">
        <v>9</v>
      </c>
      <c r="E8" s="5"/>
      <c r="F8" s="5"/>
      <c r="G8" s="5"/>
      <c r="H8" s="21" t="s">
        <v>10</v>
      </c>
      <c r="I8" s="21" t="s">
        <v>11</v>
      </c>
      <c r="J8" s="21" t="s">
        <v>12</v>
      </c>
    </row>
    <row r="9" spans="1:18" x14ac:dyDescent="0.25">
      <c r="A9" s="4">
        <v>1</v>
      </c>
      <c r="B9" s="4">
        <v>2</v>
      </c>
      <c r="C9" s="4">
        <v>3</v>
      </c>
      <c r="D9" s="4">
        <v>4</v>
      </c>
      <c r="E9" s="4"/>
      <c r="F9" s="4"/>
      <c r="G9" s="4"/>
      <c r="H9" s="4">
        <v>5</v>
      </c>
      <c r="I9" s="4">
        <v>6</v>
      </c>
      <c r="J9" s="4">
        <v>7</v>
      </c>
    </row>
    <row r="10" spans="1:18" s="9" customFormat="1" x14ac:dyDescent="0.25">
      <c r="A10" s="22" t="s">
        <v>13</v>
      </c>
      <c r="B10" s="13" t="s">
        <v>14</v>
      </c>
      <c r="C10" s="14"/>
      <c r="D10" s="10"/>
      <c r="E10" s="37">
        <f t="shared" ref="E10:J10" si="0">E11+E13+E19+E24+E26+E31+E44+E60+E66+E98+E52</f>
        <v>675140.3</v>
      </c>
      <c r="F10" s="37">
        <f t="shared" si="0"/>
        <v>536391.52</v>
      </c>
      <c r="G10" s="37">
        <f t="shared" si="0"/>
        <v>754265.82000000007</v>
      </c>
      <c r="H10" s="37">
        <f t="shared" si="0"/>
        <v>770194</v>
      </c>
      <c r="I10" s="37">
        <f t="shared" si="0"/>
        <v>827866.2</v>
      </c>
      <c r="J10" s="37">
        <f t="shared" si="0"/>
        <v>886962.9</v>
      </c>
    </row>
    <row r="11" spans="1:18" s="9" customFormat="1" x14ac:dyDescent="0.25">
      <c r="A11" s="22" t="s">
        <v>15</v>
      </c>
      <c r="B11" s="13" t="s">
        <v>16</v>
      </c>
      <c r="C11" s="14"/>
      <c r="D11" s="15"/>
      <c r="E11" s="37">
        <f t="shared" ref="E11:J11" si="1">E12</f>
        <v>555224.5</v>
      </c>
      <c r="F11" s="37">
        <f t="shared" si="1"/>
        <v>409781.5</v>
      </c>
      <c r="G11" s="37">
        <f t="shared" si="1"/>
        <v>598036.9</v>
      </c>
      <c r="H11" s="37">
        <f t="shared" si="1"/>
        <v>614817.4</v>
      </c>
      <c r="I11" s="37">
        <f t="shared" si="1"/>
        <v>668312.6</v>
      </c>
      <c r="J11" s="37">
        <f t="shared" si="1"/>
        <v>724434.3</v>
      </c>
    </row>
    <row r="12" spans="1:18" ht="23.1" x14ac:dyDescent="0.25">
      <c r="A12" s="23" t="s">
        <v>18</v>
      </c>
      <c r="B12" s="6" t="s">
        <v>19</v>
      </c>
      <c r="C12" s="5">
        <v>182</v>
      </c>
      <c r="D12" s="7" t="s">
        <v>17</v>
      </c>
      <c r="E12" s="8">
        <v>555224.5</v>
      </c>
      <c r="F12" s="8">
        <v>409781.5</v>
      </c>
      <c r="G12" s="8">
        <v>598036.9</v>
      </c>
      <c r="H12" s="8">
        <v>614817.4</v>
      </c>
      <c r="I12" s="8">
        <v>668312.6</v>
      </c>
      <c r="J12" s="8">
        <v>724434.3</v>
      </c>
    </row>
    <row r="13" spans="1:18" s="9" customFormat="1" ht="23.1" x14ac:dyDescent="0.25">
      <c r="A13" s="22" t="s">
        <v>20</v>
      </c>
      <c r="B13" s="13" t="s">
        <v>21</v>
      </c>
      <c r="C13" s="14"/>
      <c r="D13" s="16"/>
      <c r="E13" s="36">
        <f t="shared" ref="E13:J13" si="2">E14</f>
        <v>28700</v>
      </c>
      <c r="F13" s="36">
        <f t="shared" si="2"/>
        <v>21658</v>
      </c>
      <c r="G13" s="36">
        <f t="shared" si="2"/>
        <v>28700</v>
      </c>
      <c r="H13" s="36">
        <f t="shared" si="2"/>
        <v>30200</v>
      </c>
      <c r="I13" s="36">
        <f t="shared" si="2"/>
        <v>31600</v>
      </c>
      <c r="J13" s="36">
        <f t="shared" si="2"/>
        <v>31700</v>
      </c>
    </row>
    <row r="14" spans="1:18" ht="23.1" x14ac:dyDescent="0.25">
      <c r="A14" s="47" t="s">
        <v>22</v>
      </c>
      <c r="B14" s="48" t="s">
        <v>23</v>
      </c>
      <c r="C14" s="49">
        <v>100</v>
      </c>
      <c r="D14" s="50" t="s">
        <v>24</v>
      </c>
      <c r="E14" s="40">
        <f t="shared" ref="E14:J14" si="3">E15+E16+E17+E18</f>
        <v>28700</v>
      </c>
      <c r="F14" s="40">
        <f t="shared" si="3"/>
        <v>21658</v>
      </c>
      <c r="G14" s="40">
        <f t="shared" si="3"/>
        <v>28700</v>
      </c>
      <c r="H14" s="40">
        <f t="shared" si="3"/>
        <v>30200</v>
      </c>
      <c r="I14" s="40">
        <f t="shared" si="3"/>
        <v>31600</v>
      </c>
      <c r="J14" s="40">
        <f t="shared" si="3"/>
        <v>31700</v>
      </c>
    </row>
    <row r="15" spans="1:18" ht="46.2" x14ac:dyDescent="0.25">
      <c r="A15" s="47" t="s">
        <v>57</v>
      </c>
      <c r="B15" s="48" t="s">
        <v>60</v>
      </c>
      <c r="C15" s="49">
        <v>100</v>
      </c>
      <c r="D15" s="50" t="s">
        <v>24</v>
      </c>
      <c r="E15" s="40">
        <v>10770</v>
      </c>
      <c r="F15" s="40">
        <v>9823.5</v>
      </c>
      <c r="G15" s="40">
        <v>10770</v>
      </c>
      <c r="H15" s="38">
        <v>11000</v>
      </c>
      <c r="I15" s="38">
        <v>11900</v>
      </c>
      <c r="J15" s="38">
        <v>11900</v>
      </c>
    </row>
    <row r="16" spans="1:18" ht="57.75" x14ac:dyDescent="0.25">
      <c r="A16" s="47" t="s">
        <v>58</v>
      </c>
      <c r="B16" s="48" t="s">
        <v>61</v>
      </c>
      <c r="C16" s="49">
        <v>100</v>
      </c>
      <c r="D16" s="50" t="s">
        <v>24</v>
      </c>
      <c r="E16" s="40">
        <v>80</v>
      </c>
      <c r="F16" s="40">
        <v>70.2</v>
      </c>
      <c r="G16" s="40">
        <v>80</v>
      </c>
      <c r="H16" s="38">
        <v>80</v>
      </c>
      <c r="I16" s="38">
        <v>100</v>
      </c>
      <c r="J16" s="38">
        <v>100</v>
      </c>
    </row>
    <row r="17" spans="1:10" ht="46.2" x14ac:dyDescent="0.25">
      <c r="A17" s="47" t="s">
        <v>59</v>
      </c>
      <c r="B17" s="48" t="s">
        <v>62</v>
      </c>
      <c r="C17" s="49">
        <v>100</v>
      </c>
      <c r="D17" s="50" t="s">
        <v>24</v>
      </c>
      <c r="E17" s="40">
        <v>17850</v>
      </c>
      <c r="F17" s="40">
        <v>13498.5</v>
      </c>
      <c r="G17" s="40">
        <v>17850</v>
      </c>
      <c r="H17" s="38">
        <v>19120</v>
      </c>
      <c r="I17" s="38">
        <v>19600</v>
      </c>
      <c r="J17" s="38">
        <v>19700</v>
      </c>
    </row>
    <row r="18" spans="1:10" ht="69.3" x14ac:dyDescent="0.25">
      <c r="A18" s="47" t="s">
        <v>145</v>
      </c>
      <c r="B18" s="48" t="s">
        <v>146</v>
      </c>
      <c r="C18" s="49">
        <v>100</v>
      </c>
      <c r="D18" s="50" t="s">
        <v>24</v>
      </c>
      <c r="E18" s="40">
        <v>0</v>
      </c>
      <c r="F18" s="40">
        <v>-1734.2</v>
      </c>
      <c r="G18" s="40">
        <v>0</v>
      </c>
      <c r="H18" s="38">
        <v>0</v>
      </c>
      <c r="I18" s="38">
        <v>0</v>
      </c>
      <c r="J18" s="38">
        <v>0</v>
      </c>
    </row>
    <row r="19" spans="1:10" s="9" customFormat="1" x14ac:dyDescent="0.25">
      <c r="A19" s="24" t="s">
        <v>25</v>
      </c>
      <c r="B19" s="25" t="s">
        <v>26</v>
      </c>
      <c r="C19" s="57"/>
      <c r="D19" s="58"/>
      <c r="E19" s="41">
        <f t="shared" ref="E19:J19" si="4">E20+E21+E22+E23</f>
        <v>49469</v>
      </c>
      <c r="F19" s="41">
        <f>F20+F21+F22+F23</f>
        <v>68446.600000000006</v>
      </c>
      <c r="G19" s="41">
        <f t="shared" si="4"/>
        <v>82746</v>
      </c>
      <c r="H19" s="41">
        <f t="shared" si="4"/>
        <v>81425.5</v>
      </c>
      <c r="I19" s="41">
        <f t="shared" si="4"/>
        <v>83969.5</v>
      </c>
      <c r="J19" s="41">
        <f t="shared" si="4"/>
        <v>86608.5</v>
      </c>
    </row>
    <row r="20" spans="1:10" ht="23.1" x14ac:dyDescent="0.25">
      <c r="A20" s="27" t="s">
        <v>27</v>
      </c>
      <c r="B20" s="12" t="s">
        <v>28</v>
      </c>
      <c r="C20" s="49">
        <v>182</v>
      </c>
      <c r="D20" s="50" t="s">
        <v>17</v>
      </c>
      <c r="E20" s="38">
        <v>41590</v>
      </c>
      <c r="F20" s="38">
        <v>41737.9</v>
      </c>
      <c r="G20" s="38">
        <v>52100</v>
      </c>
      <c r="H20" s="38">
        <v>57858</v>
      </c>
      <c r="I20" s="38">
        <v>60172</v>
      </c>
      <c r="J20" s="38">
        <v>62579</v>
      </c>
    </row>
    <row r="21" spans="1:10" ht="23.1" x14ac:dyDescent="0.25">
      <c r="A21" s="27" t="s">
        <v>63</v>
      </c>
      <c r="B21" s="12" t="s">
        <v>66</v>
      </c>
      <c r="C21" s="49">
        <v>182</v>
      </c>
      <c r="D21" s="50" t="s">
        <v>17</v>
      </c>
      <c r="E21" s="38">
        <v>6415</v>
      </c>
      <c r="F21" s="38">
        <v>6741</v>
      </c>
      <c r="G21" s="38">
        <v>7000</v>
      </c>
      <c r="H21" s="38">
        <v>0</v>
      </c>
      <c r="I21" s="38">
        <v>0</v>
      </c>
      <c r="J21" s="38">
        <v>0</v>
      </c>
    </row>
    <row r="22" spans="1:10" ht="23.1" x14ac:dyDescent="0.25">
      <c r="A22" s="27" t="s">
        <v>64</v>
      </c>
      <c r="B22" s="12" t="s">
        <v>67</v>
      </c>
      <c r="C22" s="49">
        <v>182</v>
      </c>
      <c r="D22" s="50" t="s">
        <v>17</v>
      </c>
      <c r="E22" s="38">
        <v>484</v>
      </c>
      <c r="F22" s="38">
        <v>2179.1</v>
      </c>
      <c r="G22" s="38">
        <v>3300</v>
      </c>
      <c r="H22" s="38">
        <v>567.5</v>
      </c>
      <c r="I22" s="38">
        <v>567.5</v>
      </c>
      <c r="J22" s="38">
        <v>567.5</v>
      </c>
    </row>
    <row r="23" spans="1:10" ht="23.1" x14ac:dyDescent="0.25">
      <c r="A23" s="27" t="s">
        <v>65</v>
      </c>
      <c r="B23" s="12" t="s">
        <v>68</v>
      </c>
      <c r="C23" s="49">
        <v>182</v>
      </c>
      <c r="D23" s="50" t="s">
        <v>17</v>
      </c>
      <c r="E23" s="38">
        <v>980</v>
      </c>
      <c r="F23" s="38">
        <v>17788.599999999999</v>
      </c>
      <c r="G23" s="38">
        <v>20346</v>
      </c>
      <c r="H23" s="38">
        <v>23000</v>
      </c>
      <c r="I23" s="38">
        <v>23230</v>
      </c>
      <c r="J23" s="38">
        <v>23462</v>
      </c>
    </row>
    <row r="24" spans="1:10" s="9" customFormat="1" ht="23.1" x14ac:dyDescent="0.25">
      <c r="A24" s="24" t="s">
        <v>29</v>
      </c>
      <c r="B24" s="25" t="s">
        <v>30</v>
      </c>
      <c r="C24" s="57"/>
      <c r="D24" s="58"/>
      <c r="E24" s="41">
        <f t="shared" ref="E24:J24" si="5">E25</f>
        <v>600</v>
      </c>
      <c r="F24" s="41">
        <f t="shared" si="5"/>
        <v>502.3</v>
      </c>
      <c r="G24" s="41">
        <f t="shared" si="5"/>
        <v>600</v>
      </c>
      <c r="H24" s="41">
        <f t="shared" si="5"/>
        <v>664</v>
      </c>
      <c r="I24" s="41">
        <f t="shared" si="5"/>
        <v>671</v>
      </c>
      <c r="J24" s="41">
        <f t="shared" si="5"/>
        <v>678</v>
      </c>
    </row>
    <row r="25" spans="1:10" ht="23.1" x14ac:dyDescent="0.25">
      <c r="A25" s="27" t="s">
        <v>31</v>
      </c>
      <c r="B25" s="12" t="s">
        <v>69</v>
      </c>
      <c r="C25" s="49">
        <v>182</v>
      </c>
      <c r="D25" s="50" t="s">
        <v>17</v>
      </c>
      <c r="E25" s="38">
        <v>600</v>
      </c>
      <c r="F25" s="38">
        <v>502.3</v>
      </c>
      <c r="G25" s="38">
        <v>600</v>
      </c>
      <c r="H25" s="38">
        <v>664</v>
      </c>
      <c r="I25" s="38">
        <v>671</v>
      </c>
      <c r="J25" s="38">
        <v>678</v>
      </c>
    </row>
    <row r="26" spans="1:10" s="9" customFormat="1" x14ac:dyDescent="0.25">
      <c r="A26" s="24" t="s">
        <v>32</v>
      </c>
      <c r="B26" s="25" t="s">
        <v>33</v>
      </c>
      <c r="C26" s="59"/>
      <c r="D26" s="58"/>
      <c r="E26" s="41">
        <f t="shared" ref="E26:J26" si="6">E27+E29</f>
        <v>9633.5</v>
      </c>
      <c r="F26" s="41">
        <f t="shared" si="6"/>
        <v>6855.5</v>
      </c>
      <c r="G26" s="41">
        <f t="shared" si="6"/>
        <v>9633.5</v>
      </c>
      <c r="H26" s="41">
        <f t="shared" si="6"/>
        <v>9792</v>
      </c>
      <c r="I26" s="41">
        <f t="shared" si="6"/>
        <v>9792</v>
      </c>
      <c r="J26" s="41">
        <f t="shared" si="6"/>
        <v>9792</v>
      </c>
    </row>
    <row r="27" spans="1:10" ht="23.1" x14ac:dyDescent="0.25">
      <c r="A27" s="27" t="s">
        <v>71</v>
      </c>
      <c r="B27" s="12" t="s">
        <v>70</v>
      </c>
      <c r="C27" s="49">
        <v>182</v>
      </c>
      <c r="D27" s="50" t="s">
        <v>17</v>
      </c>
      <c r="E27" s="38">
        <f t="shared" ref="E27:J27" si="7">E28</f>
        <v>9553.5</v>
      </c>
      <c r="F27" s="38">
        <f t="shared" si="7"/>
        <v>6835.5</v>
      </c>
      <c r="G27" s="38">
        <f t="shared" si="7"/>
        <v>9553.5</v>
      </c>
      <c r="H27" s="38">
        <f t="shared" si="7"/>
        <v>9712</v>
      </c>
      <c r="I27" s="38">
        <f t="shared" si="7"/>
        <v>9712</v>
      </c>
      <c r="J27" s="38">
        <f t="shared" si="7"/>
        <v>9712</v>
      </c>
    </row>
    <row r="28" spans="1:10" ht="34.65" x14ac:dyDescent="0.25">
      <c r="A28" s="27" t="s">
        <v>72</v>
      </c>
      <c r="B28" s="12" t="s">
        <v>73</v>
      </c>
      <c r="C28" s="49">
        <v>182</v>
      </c>
      <c r="D28" s="50" t="s">
        <v>17</v>
      </c>
      <c r="E28" s="38">
        <v>9553.5</v>
      </c>
      <c r="F28" s="38">
        <v>6835.5</v>
      </c>
      <c r="G28" s="38">
        <v>9553.5</v>
      </c>
      <c r="H28" s="38">
        <v>9712</v>
      </c>
      <c r="I28" s="38">
        <v>9712</v>
      </c>
      <c r="J28" s="38">
        <v>9712</v>
      </c>
    </row>
    <row r="29" spans="1:10" ht="23.1" x14ac:dyDescent="0.25">
      <c r="A29" s="27" t="s">
        <v>34</v>
      </c>
      <c r="B29" s="12" t="s">
        <v>35</v>
      </c>
      <c r="C29" s="49">
        <v>809</v>
      </c>
      <c r="D29" s="50" t="s">
        <v>76</v>
      </c>
      <c r="E29" s="38">
        <f t="shared" ref="E29:J29" si="8">E30</f>
        <v>80</v>
      </c>
      <c r="F29" s="38">
        <f t="shared" si="8"/>
        <v>20</v>
      </c>
      <c r="G29" s="38">
        <f t="shared" si="8"/>
        <v>80</v>
      </c>
      <c r="H29" s="38">
        <f t="shared" si="8"/>
        <v>80</v>
      </c>
      <c r="I29" s="38">
        <f t="shared" si="8"/>
        <v>80</v>
      </c>
      <c r="J29" s="38">
        <f t="shared" si="8"/>
        <v>80</v>
      </c>
    </row>
    <row r="30" spans="1:10" ht="25.5" customHeight="1" x14ac:dyDescent="0.25">
      <c r="A30" s="27" t="s">
        <v>74</v>
      </c>
      <c r="B30" s="12" t="s">
        <v>75</v>
      </c>
      <c r="C30" s="49">
        <v>809</v>
      </c>
      <c r="D30" s="50" t="s">
        <v>76</v>
      </c>
      <c r="E30" s="38">
        <v>80</v>
      </c>
      <c r="F30" s="38">
        <v>20</v>
      </c>
      <c r="G30" s="38">
        <v>80</v>
      </c>
      <c r="H30" s="38">
        <v>80</v>
      </c>
      <c r="I30" s="38">
        <v>80</v>
      </c>
      <c r="J30" s="38">
        <v>80</v>
      </c>
    </row>
    <row r="31" spans="1:10" s="9" customFormat="1" ht="23.1" x14ac:dyDescent="0.25">
      <c r="A31" s="24" t="s">
        <v>36</v>
      </c>
      <c r="B31" s="25" t="s">
        <v>37</v>
      </c>
      <c r="C31" s="60"/>
      <c r="D31" s="58"/>
      <c r="E31" s="41">
        <f t="shared" ref="E31:J31" si="9">E32+E40+E42</f>
        <v>15371.3</v>
      </c>
      <c r="F31" s="41">
        <f>F32+F40+F42</f>
        <v>15515.400000000001</v>
      </c>
      <c r="G31" s="41">
        <f t="shared" si="9"/>
        <v>17973.900000000001</v>
      </c>
      <c r="H31" s="41">
        <f t="shared" si="9"/>
        <v>17837.099999999999</v>
      </c>
      <c r="I31" s="41">
        <f t="shared" si="9"/>
        <v>18063.100000000002</v>
      </c>
      <c r="J31" s="41">
        <f t="shared" si="9"/>
        <v>18292.100000000002</v>
      </c>
    </row>
    <row r="32" spans="1:10" ht="57.75" x14ac:dyDescent="0.25">
      <c r="A32" s="27" t="s">
        <v>39</v>
      </c>
      <c r="B32" s="12" t="s">
        <v>40</v>
      </c>
      <c r="C32" s="28">
        <v>803</v>
      </c>
      <c r="D32" s="50" t="s">
        <v>83</v>
      </c>
      <c r="E32" s="38">
        <f t="shared" ref="E32:J32" si="10">E33+E36+E38</f>
        <v>15314.3</v>
      </c>
      <c r="F32" s="38">
        <f t="shared" si="10"/>
        <v>15821.5</v>
      </c>
      <c r="G32" s="38">
        <f t="shared" si="10"/>
        <v>18280</v>
      </c>
      <c r="H32" s="38">
        <f t="shared" si="10"/>
        <v>17754.099999999999</v>
      </c>
      <c r="I32" s="38">
        <f t="shared" si="10"/>
        <v>17980.100000000002</v>
      </c>
      <c r="J32" s="38">
        <f t="shared" si="10"/>
        <v>18209.100000000002</v>
      </c>
    </row>
    <row r="33" spans="1:11" ht="46.2" x14ac:dyDescent="0.25">
      <c r="A33" s="27" t="s">
        <v>78</v>
      </c>
      <c r="B33" s="12" t="s">
        <v>77</v>
      </c>
      <c r="C33" s="28">
        <v>803</v>
      </c>
      <c r="D33" s="50" t="s">
        <v>83</v>
      </c>
      <c r="E33" s="38">
        <f t="shared" ref="E33:J33" si="11">E34+E35</f>
        <v>14245</v>
      </c>
      <c r="F33" s="38">
        <f t="shared" si="11"/>
        <v>14560.7</v>
      </c>
      <c r="G33" s="38">
        <f t="shared" si="11"/>
        <v>17000</v>
      </c>
      <c r="H33" s="38">
        <f t="shared" si="11"/>
        <v>16200</v>
      </c>
      <c r="I33" s="38">
        <f t="shared" si="11"/>
        <v>16426</v>
      </c>
      <c r="J33" s="38">
        <f t="shared" si="11"/>
        <v>16655</v>
      </c>
    </row>
    <row r="34" spans="1:11" ht="57.75" x14ac:dyDescent="0.25">
      <c r="A34" s="27" t="s">
        <v>79</v>
      </c>
      <c r="B34" s="12" t="s">
        <v>81</v>
      </c>
      <c r="C34" s="28">
        <v>803</v>
      </c>
      <c r="D34" s="50" t="s">
        <v>83</v>
      </c>
      <c r="E34" s="38">
        <v>3500</v>
      </c>
      <c r="F34" s="38">
        <v>3920.2</v>
      </c>
      <c r="G34" s="38">
        <v>5000</v>
      </c>
      <c r="H34" s="38">
        <v>4355</v>
      </c>
      <c r="I34" s="38">
        <v>4355</v>
      </c>
      <c r="J34" s="38">
        <v>4355</v>
      </c>
    </row>
    <row r="35" spans="1:11" ht="57.75" x14ac:dyDescent="0.25">
      <c r="A35" s="27" t="s">
        <v>80</v>
      </c>
      <c r="B35" s="12" t="s">
        <v>82</v>
      </c>
      <c r="C35" s="28">
        <v>803</v>
      </c>
      <c r="D35" s="27" t="s">
        <v>83</v>
      </c>
      <c r="E35" s="38">
        <v>10745</v>
      </c>
      <c r="F35" s="38">
        <v>10640.5</v>
      </c>
      <c r="G35" s="38">
        <v>12000</v>
      </c>
      <c r="H35" s="38">
        <v>11845</v>
      </c>
      <c r="I35" s="38">
        <v>12071</v>
      </c>
      <c r="J35" s="38">
        <v>12300</v>
      </c>
    </row>
    <row r="36" spans="1:11" ht="57.75" x14ac:dyDescent="0.25">
      <c r="A36" s="27" t="s">
        <v>85</v>
      </c>
      <c r="B36" s="12" t="s">
        <v>84</v>
      </c>
      <c r="C36" s="28">
        <v>803</v>
      </c>
      <c r="D36" s="27" t="s">
        <v>83</v>
      </c>
      <c r="E36" s="38">
        <f t="shared" ref="E36:J36" si="12">E37</f>
        <v>569.29999999999995</v>
      </c>
      <c r="F36" s="38">
        <f t="shared" si="12"/>
        <v>69.900000000000006</v>
      </c>
      <c r="G36" s="38">
        <f t="shared" si="12"/>
        <v>80</v>
      </c>
      <c r="H36" s="38">
        <f t="shared" si="12"/>
        <v>155.4</v>
      </c>
      <c r="I36" s="38">
        <f t="shared" si="12"/>
        <v>155.4</v>
      </c>
      <c r="J36" s="38">
        <f t="shared" si="12"/>
        <v>155.4</v>
      </c>
      <c r="K36" s="30"/>
    </row>
    <row r="37" spans="1:11" ht="46.2" x14ac:dyDescent="0.25">
      <c r="A37" s="27" t="s">
        <v>86</v>
      </c>
      <c r="B37" s="12" t="s">
        <v>87</v>
      </c>
      <c r="C37" s="28">
        <v>803</v>
      </c>
      <c r="D37" s="27" t="s">
        <v>83</v>
      </c>
      <c r="E37" s="38">
        <v>569.29999999999995</v>
      </c>
      <c r="F37" s="38">
        <v>69.900000000000006</v>
      </c>
      <c r="G37" s="38">
        <v>80</v>
      </c>
      <c r="H37" s="38">
        <v>155.4</v>
      </c>
      <c r="I37" s="38">
        <v>155.4</v>
      </c>
      <c r="J37" s="38">
        <v>155.4</v>
      </c>
    </row>
    <row r="38" spans="1:11" ht="34.65" x14ac:dyDescent="0.25">
      <c r="A38" s="27" t="s">
        <v>88</v>
      </c>
      <c r="B38" s="12" t="s">
        <v>89</v>
      </c>
      <c r="C38" s="28">
        <v>803</v>
      </c>
      <c r="D38" s="27" t="s">
        <v>83</v>
      </c>
      <c r="E38" s="38">
        <f t="shared" ref="E38:J38" si="13">E39</f>
        <v>500</v>
      </c>
      <c r="F38" s="38">
        <f t="shared" si="13"/>
        <v>1190.9000000000001</v>
      </c>
      <c r="G38" s="38">
        <f t="shared" si="13"/>
        <v>1200</v>
      </c>
      <c r="H38" s="38">
        <f t="shared" si="13"/>
        <v>1398.7</v>
      </c>
      <c r="I38" s="38">
        <f t="shared" si="13"/>
        <v>1398.7</v>
      </c>
      <c r="J38" s="38">
        <f t="shared" si="13"/>
        <v>1398.7</v>
      </c>
    </row>
    <row r="39" spans="1:11" ht="34.65" x14ac:dyDescent="0.25">
      <c r="A39" s="27" t="s">
        <v>90</v>
      </c>
      <c r="B39" s="12" t="s">
        <v>91</v>
      </c>
      <c r="C39" s="28">
        <v>803</v>
      </c>
      <c r="D39" s="27" t="s">
        <v>83</v>
      </c>
      <c r="E39" s="38">
        <v>500</v>
      </c>
      <c r="F39" s="38">
        <v>1190.9000000000001</v>
      </c>
      <c r="G39" s="38">
        <v>1200</v>
      </c>
      <c r="H39" s="38">
        <v>1398.7</v>
      </c>
      <c r="I39" s="38">
        <v>1398.7</v>
      </c>
      <c r="J39" s="38">
        <v>1398.7</v>
      </c>
    </row>
    <row r="40" spans="1:11" ht="34.65" x14ac:dyDescent="0.25">
      <c r="A40" s="27" t="s">
        <v>93</v>
      </c>
      <c r="B40" s="12" t="s">
        <v>92</v>
      </c>
      <c r="C40" s="28">
        <v>803</v>
      </c>
      <c r="D40" s="27" t="s">
        <v>83</v>
      </c>
      <c r="E40" s="38">
        <f t="shared" ref="E40:J40" si="14">E41</f>
        <v>57</v>
      </c>
      <c r="F40" s="38">
        <f t="shared" si="14"/>
        <v>615.9</v>
      </c>
      <c r="G40" s="38">
        <f t="shared" si="14"/>
        <v>615.9</v>
      </c>
      <c r="H40" s="38">
        <f t="shared" si="14"/>
        <v>33</v>
      </c>
      <c r="I40" s="38">
        <f t="shared" si="14"/>
        <v>33</v>
      </c>
      <c r="J40" s="38">
        <f t="shared" si="14"/>
        <v>33</v>
      </c>
    </row>
    <row r="41" spans="1:11" ht="34.65" x14ac:dyDescent="0.25">
      <c r="A41" s="27" t="s">
        <v>94</v>
      </c>
      <c r="B41" s="12" t="s">
        <v>95</v>
      </c>
      <c r="C41" s="28">
        <v>803</v>
      </c>
      <c r="D41" s="27" t="s">
        <v>83</v>
      </c>
      <c r="E41" s="38">
        <v>57</v>
      </c>
      <c r="F41" s="38">
        <v>615.9</v>
      </c>
      <c r="G41" s="38">
        <v>615.9</v>
      </c>
      <c r="H41" s="38">
        <v>33</v>
      </c>
      <c r="I41" s="38">
        <v>33</v>
      </c>
      <c r="J41" s="38">
        <v>33</v>
      </c>
    </row>
    <row r="42" spans="1:11" ht="57.75" x14ac:dyDescent="0.25">
      <c r="A42" s="27" t="s">
        <v>142</v>
      </c>
      <c r="B42" s="12" t="s">
        <v>141</v>
      </c>
      <c r="C42" s="28">
        <v>803</v>
      </c>
      <c r="D42" s="27" t="s">
        <v>83</v>
      </c>
      <c r="E42" s="38">
        <f t="shared" ref="E42:J42" si="15">E43</f>
        <v>0</v>
      </c>
      <c r="F42" s="38">
        <f t="shared" si="15"/>
        <v>-922</v>
      </c>
      <c r="G42" s="38">
        <f t="shared" si="15"/>
        <v>-922</v>
      </c>
      <c r="H42" s="38">
        <f t="shared" si="15"/>
        <v>50</v>
      </c>
      <c r="I42" s="38">
        <f t="shared" si="15"/>
        <v>50</v>
      </c>
      <c r="J42" s="38">
        <f t="shared" si="15"/>
        <v>50</v>
      </c>
    </row>
    <row r="43" spans="1:11" ht="57.75" x14ac:dyDescent="0.25">
      <c r="A43" s="27" t="s">
        <v>140</v>
      </c>
      <c r="B43" s="12" t="s">
        <v>139</v>
      </c>
      <c r="C43" s="28">
        <v>803</v>
      </c>
      <c r="D43" s="27" t="s">
        <v>83</v>
      </c>
      <c r="E43" s="38">
        <v>0</v>
      </c>
      <c r="F43" s="38">
        <v>-922</v>
      </c>
      <c r="G43" s="38">
        <v>-922</v>
      </c>
      <c r="H43" s="38">
        <v>50</v>
      </c>
      <c r="I43" s="38">
        <v>50</v>
      </c>
      <c r="J43" s="38">
        <v>50</v>
      </c>
    </row>
    <row r="44" spans="1:11" s="9" customFormat="1" x14ac:dyDescent="0.25">
      <c r="A44" s="24" t="s">
        <v>41</v>
      </c>
      <c r="B44" s="25" t="s">
        <v>42</v>
      </c>
      <c r="C44" s="61"/>
      <c r="D44" s="31"/>
      <c r="E44" s="62">
        <f t="shared" ref="E44:J44" si="16">E45</f>
        <v>3400</v>
      </c>
      <c r="F44" s="62">
        <f t="shared" si="16"/>
        <v>5165.3999999999996</v>
      </c>
      <c r="G44" s="62">
        <f t="shared" si="16"/>
        <v>5205.2</v>
      </c>
      <c r="H44" s="62">
        <f t="shared" si="16"/>
        <v>7058</v>
      </c>
      <c r="I44" s="62">
        <f t="shared" si="16"/>
        <v>7058</v>
      </c>
      <c r="J44" s="62">
        <f t="shared" si="16"/>
        <v>7058</v>
      </c>
    </row>
    <row r="45" spans="1:11" ht="34.65" x14ac:dyDescent="0.25">
      <c r="A45" s="27" t="s">
        <v>43</v>
      </c>
      <c r="B45" s="12" t="s">
        <v>44</v>
      </c>
      <c r="C45" s="28">
        <v>48</v>
      </c>
      <c r="D45" s="29" t="s">
        <v>45</v>
      </c>
      <c r="E45" s="38">
        <f t="shared" ref="E45:J45" si="17">E46+E47+E48+E49+E51+E50</f>
        <v>3400</v>
      </c>
      <c r="F45" s="38">
        <f t="shared" si="17"/>
        <v>5165.3999999999996</v>
      </c>
      <c r="G45" s="38">
        <f t="shared" si="17"/>
        <v>5205.2</v>
      </c>
      <c r="H45" s="38">
        <f t="shared" si="17"/>
        <v>7058</v>
      </c>
      <c r="I45" s="38">
        <f t="shared" si="17"/>
        <v>7058</v>
      </c>
      <c r="J45" s="38">
        <f t="shared" si="17"/>
        <v>7058</v>
      </c>
    </row>
    <row r="46" spans="1:11" ht="34.65" x14ac:dyDescent="0.25">
      <c r="A46" s="27" t="s">
        <v>96</v>
      </c>
      <c r="B46" s="12" t="s">
        <v>98</v>
      </c>
      <c r="C46" s="28">
        <v>48</v>
      </c>
      <c r="D46" s="29" t="s">
        <v>45</v>
      </c>
      <c r="E46" s="38">
        <v>400</v>
      </c>
      <c r="F46" s="38">
        <v>611.4</v>
      </c>
      <c r="G46" s="38">
        <v>611.4</v>
      </c>
      <c r="H46" s="38">
        <v>848</v>
      </c>
      <c r="I46" s="38">
        <v>848</v>
      </c>
      <c r="J46" s="38">
        <v>848</v>
      </c>
    </row>
    <row r="47" spans="1:11" ht="34.65" hidden="1" x14ac:dyDescent="0.25">
      <c r="A47" s="51" t="s">
        <v>97</v>
      </c>
      <c r="B47" s="52" t="s">
        <v>99</v>
      </c>
      <c r="C47" s="53">
        <v>48</v>
      </c>
      <c r="D47" s="55" t="s">
        <v>45</v>
      </c>
      <c r="E47" s="46"/>
      <c r="F47" s="46"/>
      <c r="G47" s="46"/>
      <c r="H47" s="46">
        <v>0</v>
      </c>
      <c r="I47" s="46">
        <v>0</v>
      </c>
      <c r="J47" s="46">
        <v>0</v>
      </c>
    </row>
    <row r="48" spans="1:11" ht="34.65" x14ac:dyDescent="0.25">
      <c r="A48" s="27" t="s">
        <v>116</v>
      </c>
      <c r="B48" s="12" t="s">
        <v>100</v>
      </c>
      <c r="C48" s="28">
        <v>48</v>
      </c>
      <c r="D48" s="29" t="s">
        <v>45</v>
      </c>
      <c r="E48" s="38">
        <v>97</v>
      </c>
      <c r="F48" s="38">
        <v>-20.5</v>
      </c>
      <c r="G48" s="38">
        <v>-20.5</v>
      </c>
      <c r="H48" s="38">
        <v>100</v>
      </c>
      <c r="I48" s="38">
        <v>100</v>
      </c>
      <c r="J48" s="38">
        <v>100</v>
      </c>
    </row>
    <row r="49" spans="1:10" ht="48.1" customHeight="1" x14ac:dyDescent="0.25">
      <c r="A49" s="27" t="s">
        <v>115</v>
      </c>
      <c r="B49" s="12" t="s">
        <v>112</v>
      </c>
      <c r="C49" s="28">
        <v>48</v>
      </c>
      <c r="D49" s="29" t="s">
        <v>45</v>
      </c>
      <c r="E49" s="38">
        <v>2900</v>
      </c>
      <c r="F49" s="38">
        <v>4360.2</v>
      </c>
      <c r="G49" s="38">
        <v>4400</v>
      </c>
      <c r="H49" s="38">
        <v>5800</v>
      </c>
      <c r="I49" s="38">
        <v>5800</v>
      </c>
      <c r="J49" s="38">
        <v>5800</v>
      </c>
    </row>
    <row r="50" spans="1:10" s="20" customFormat="1" ht="54" customHeight="1" x14ac:dyDescent="0.25">
      <c r="A50" s="63" t="s">
        <v>144</v>
      </c>
      <c r="B50" s="64" t="s">
        <v>143</v>
      </c>
      <c r="C50" s="65">
        <v>48</v>
      </c>
      <c r="D50" s="63" t="s">
        <v>45</v>
      </c>
      <c r="E50" s="39">
        <v>0</v>
      </c>
      <c r="F50" s="39">
        <v>262.2</v>
      </c>
      <c r="G50" s="39">
        <v>262.2</v>
      </c>
      <c r="H50" s="39">
        <v>300</v>
      </c>
      <c r="I50" s="39">
        <v>300</v>
      </c>
      <c r="J50" s="39">
        <v>300</v>
      </c>
    </row>
    <row r="51" spans="1:10" ht="46.2" x14ac:dyDescent="0.25">
      <c r="A51" s="27" t="s">
        <v>117</v>
      </c>
      <c r="B51" s="12" t="s">
        <v>101</v>
      </c>
      <c r="C51" s="28">
        <v>48</v>
      </c>
      <c r="D51" s="29" t="s">
        <v>45</v>
      </c>
      <c r="E51" s="38">
        <v>3</v>
      </c>
      <c r="F51" s="38">
        <v>-47.9</v>
      </c>
      <c r="G51" s="38">
        <v>-47.9</v>
      </c>
      <c r="H51" s="40">
        <v>10</v>
      </c>
      <c r="I51" s="40">
        <v>10</v>
      </c>
      <c r="J51" s="40">
        <v>10</v>
      </c>
    </row>
    <row r="52" spans="1:10" ht="23.1" x14ac:dyDescent="0.25">
      <c r="A52" s="22" t="s">
        <v>165</v>
      </c>
      <c r="B52" s="13" t="s">
        <v>159</v>
      </c>
      <c r="C52" s="67"/>
      <c r="D52" s="68"/>
      <c r="E52" s="37">
        <f t="shared" ref="E52:J52" si="18">E53+E55</f>
        <v>0</v>
      </c>
      <c r="F52" s="37">
        <f t="shared" si="18"/>
        <v>1655</v>
      </c>
      <c r="G52" s="37">
        <f t="shared" si="18"/>
        <v>1649.8</v>
      </c>
      <c r="H52" s="37">
        <f t="shared" si="18"/>
        <v>0</v>
      </c>
      <c r="I52" s="37">
        <f t="shared" si="18"/>
        <v>0</v>
      </c>
      <c r="J52" s="37">
        <f t="shared" si="18"/>
        <v>0</v>
      </c>
    </row>
    <row r="53" spans="1:10" ht="23.1" hidden="1" x14ac:dyDescent="0.25">
      <c r="A53" s="23" t="s">
        <v>168</v>
      </c>
      <c r="B53" s="56" t="s">
        <v>166</v>
      </c>
      <c r="C53" s="69">
        <v>809</v>
      </c>
      <c r="D53" s="7" t="s">
        <v>76</v>
      </c>
      <c r="E53" s="8">
        <f t="shared" ref="E53:J53" si="19">E54</f>
        <v>0</v>
      </c>
      <c r="F53" s="8">
        <f t="shared" si="19"/>
        <v>0</v>
      </c>
      <c r="G53" s="8">
        <f t="shared" si="19"/>
        <v>0</v>
      </c>
      <c r="H53" s="8">
        <f t="shared" si="19"/>
        <v>0</v>
      </c>
      <c r="I53" s="8">
        <f t="shared" si="19"/>
        <v>0</v>
      </c>
      <c r="J53" s="8">
        <f t="shared" si="19"/>
        <v>0</v>
      </c>
    </row>
    <row r="54" spans="1:10" ht="27.7" hidden="1" customHeight="1" x14ac:dyDescent="0.25">
      <c r="A54" s="23" t="s">
        <v>160</v>
      </c>
      <c r="B54" s="56" t="s">
        <v>167</v>
      </c>
      <c r="C54" s="69">
        <v>809</v>
      </c>
      <c r="D54" s="7" t="s">
        <v>76</v>
      </c>
      <c r="E54" s="8">
        <v>0</v>
      </c>
      <c r="F54" s="8">
        <v>0</v>
      </c>
      <c r="G54" s="8">
        <v>0</v>
      </c>
      <c r="H54" s="70">
        <v>0</v>
      </c>
      <c r="I54" s="70">
        <v>0</v>
      </c>
      <c r="J54" s="70">
        <v>0</v>
      </c>
    </row>
    <row r="55" spans="1:10" ht="23.1" x14ac:dyDescent="0.25">
      <c r="A55" s="23" t="s">
        <v>170</v>
      </c>
      <c r="B55" s="56" t="s">
        <v>169</v>
      </c>
      <c r="C55" s="69">
        <v>809</v>
      </c>
      <c r="D55" s="7" t="s">
        <v>76</v>
      </c>
      <c r="E55" s="8">
        <f t="shared" ref="E55:J55" si="20">E56+E58</f>
        <v>0</v>
      </c>
      <c r="F55" s="8">
        <f t="shared" si="20"/>
        <v>1655</v>
      </c>
      <c r="G55" s="8">
        <f t="shared" si="20"/>
        <v>1649.8</v>
      </c>
      <c r="H55" s="8">
        <f t="shared" si="20"/>
        <v>0</v>
      </c>
      <c r="I55" s="8">
        <f t="shared" si="20"/>
        <v>0</v>
      </c>
      <c r="J55" s="8">
        <f t="shared" si="20"/>
        <v>0</v>
      </c>
    </row>
    <row r="56" spans="1:10" ht="23.1" hidden="1" x14ac:dyDescent="0.25">
      <c r="A56" s="23" t="s">
        <v>172</v>
      </c>
      <c r="B56" s="56" t="s">
        <v>171</v>
      </c>
      <c r="C56" s="69">
        <v>809</v>
      </c>
      <c r="D56" s="7" t="s">
        <v>76</v>
      </c>
      <c r="E56" s="8">
        <f t="shared" ref="E56:J56" si="21">E57</f>
        <v>0</v>
      </c>
      <c r="F56" s="8">
        <f t="shared" si="21"/>
        <v>0</v>
      </c>
      <c r="G56" s="8">
        <f t="shared" si="21"/>
        <v>0</v>
      </c>
      <c r="H56" s="8">
        <f t="shared" si="21"/>
        <v>0</v>
      </c>
      <c r="I56" s="8">
        <f t="shared" si="21"/>
        <v>0</v>
      </c>
      <c r="J56" s="8">
        <f t="shared" si="21"/>
        <v>0</v>
      </c>
    </row>
    <row r="57" spans="1:10" ht="23.1" hidden="1" x14ac:dyDescent="0.25">
      <c r="A57" s="23" t="s">
        <v>161</v>
      </c>
      <c r="B57" s="56" t="s">
        <v>163</v>
      </c>
      <c r="C57" s="69">
        <v>809</v>
      </c>
      <c r="D57" s="7" t="s">
        <v>76</v>
      </c>
      <c r="E57" s="8">
        <v>0</v>
      </c>
      <c r="F57" s="8">
        <v>0</v>
      </c>
      <c r="G57" s="8">
        <v>0</v>
      </c>
      <c r="H57" s="70">
        <v>0</v>
      </c>
      <c r="I57" s="70">
        <v>0</v>
      </c>
      <c r="J57" s="70">
        <v>0</v>
      </c>
    </row>
    <row r="58" spans="1:10" ht="23.1" x14ac:dyDescent="0.25">
      <c r="A58" s="23" t="s">
        <v>174</v>
      </c>
      <c r="B58" s="56" t="s">
        <v>173</v>
      </c>
      <c r="C58" s="69">
        <v>809</v>
      </c>
      <c r="D58" s="7" t="s">
        <v>76</v>
      </c>
      <c r="E58" s="8">
        <f t="shared" ref="E58:J58" si="22">E59</f>
        <v>0</v>
      </c>
      <c r="F58" s="8">
        <f t="shared" si="22"/>
        <v>1655</v>
      </c>
      <c r="G58" s="8">
        <f t="shared" si="22"/>
        <v>1649.8</v>
      </c>
      <c r="H58" s="8">
        <f t="shared" si="22"/>
        <v>0</v>
      </c>
      <c r="I58" s="8">
        <f t="shared" si="22"/>
        <v>0</v>
      </c>
      <c r="J58" s="8">
        <f t="shared" si="22"/>
        <v>0</v>
      </c>
    </row>
    <row r="59" spans="1:10" ht="23.1" x14ac:dyDescent="0.25">
      <c r="A59" s="23" t="s">
        <v>162</v>
      </c>
      <c r="B59" s="56" t="s">
        <v>164</v>
      </c>
      <c r="C59" s="69">
        <v>809</v>
      </c>
      <c r="D59" s="7" t="s">
        <v>76</v>
      </c>
      <c r="E59" s="8">
        <v>0</v>
      </c>
      <c r="F59" s="8">
        <v>1655</v>
      </c>
      <c r="G59" s="8">
        <v>1649.8</v>
      </c>
      <c r="H59" s="70">
        <v>0</v>
      </c>
      <c r="I59" s="70">
        <v>0</v>
      </c>
      <c r="J59" s="70">
        <v>0</v>
      </c>
    </row>
    <row r="60" spans="1:10" s="9" customFormat="1" ht="23.1" x14ac:dyDescent="0.25">
      <c r="A60" s="22" t="s">
        <v>46</v>
      </c>
      <c r="B60" s="13" t="s">
        <v>47</v>
      </c>
      <c r="C60" s="71"/>
      <c r="D60" s="22"/>
      <c r="E60" s="37">
        <f t="shared" ref="E60:J60" si="23">E61+E63</f>
        <v>10475</v>
      </c>
      <c r="F60" s="37">
        <f t="shared" si="23"/>
        <v>5366.3</v>
      </c>
      <c r="G60" s="37">
        <f t="shared" si="23"/>
        <v>8275</v>
      </c>
      <c r="H60" s="37">
        <f t="shared" si="23"/>
        <v>7700</v>
      </c>
      <c r="I60" s="37">
        <f t="shared" si="23"/>
        <v>7700</v>
      </c>
      <c r="J60" s="37">
        <f t="shared" si="23"/>
        <v>7700</v>
      </c>
    </row>
    <row r="61" spans="1:10" ht="57.75" x14ac:dyDescent="0.25">
      <c r="A61" s="23" t="s">
        <v>48</v>
      </c>
      <c r="B61" s="56" t="s">
        <v>102</v>
      </c>
      <c r="C61" s="11">
        <v>803</v>
      </c>
      <c r="D61" s="23" t="s">
        <v>83</v>
      </c>
      <c r="E61" s="8">
        <f t="shared" ref="E61:J61" si="24">E62</f>
        <v>2500</v>
      </c>
      <c r="F61" s="8">
        <f t="shared" si="24"/>
        <v>251.7</v>
      </c>
      <c r="G61" s="8">
        <f t="shared" si="24"/>
        <v>300</v>
      </c>
      <c r="H61" s="8">
        <f t="shared" si="24"/>
        <v>1200</v>
      </c>
      <c r="I61" s="8">
        <f t="shared" si="24"/>
        <v>1200</v>
      </c>
      <c r="J61" s="8">
        <f t="shared" si="24"/>
        <v>1200</v>
      </c>
    </row>
    <row r="62" spans="1:10" ht="57.75" x14ac:dyDescent="0.25">
      <c r="A62" s="23" t="s">
        <v>103</v>
      </c>
      <c r="B62" s="56" t="s">
        <v>104</v>
      </c>
      <c r="C62" s="11">
        <v>803</v>
      </c>
      <c r="D62" s="23" t="s">
        <v>83</v>
      </c>
      <c r="E62" s="8">
        <v>2500</v>
      </c>
      <c r="F62" s="8">
        <v>251.7</v>
      </c>
      <c r="G62" s="8">
        <v>300</v>
      </c>
      <c r="H62" s="8">
        <v>1200</v>
      </c>
      <c r="I62" s="8">
        <v>1200</v>
      </c>
      <c r="J62" s="8">
        <v>1200</v>
      </c>
    </row>
    <row r="63" spans="1:10" ht="34.65" x14ac:dyDescent="0.25">
      <c r="A63" s="23" t="s">
        <v>49</v>
      </c>
      <c r="B63" s="56" t="s">
        <v>105</v>
      </c>
      <c r="C63" s="11">
        <v>803</v>
      </c>
      <c r="D63" s="23" t="s">
        <v>83</v>
      </c>
      <c r="E63" s="8">
        <f t="shared" ref="E63:J63" si="25">E64+E65</f>
        <v>7975</v>
      </c>
      <c r="F63" s="8">
        <f t="shared" si="25"/>
        <v>5114.6000000000004</v>
      </c>
      <c r="G63" s="8">
        <f t="shared" si="25"/>
        <v>7975</v>
      </c>
      <c r="H63" s="8">
        <f>H64+H65</f>
        <v>6500</v>
      </c>
      <c r="I63" s="8">
        <f t="shared" si="25"/>
        <v>6500</v>
      </c>
      <c r="J63" s="8">
        <f t="shared" si="25"/>
        <v>6500</v>
      </c>
    </row>
    <row r="64" spans="1:10" ht="48.75" customHeight="1" x14ac:dyDescent="0.25">
      <c r="A64" s="27" t="s">
        <v>106</v>
      </c>
      <c r="B64" s="12" t="s">
        <v>108</v>
      </c>
      <c r="C64" s="75">
        <v>803</v>
      </c>
      <c r="D64" s="27" t="s">
        <v>83</v>
      </c>
      <c r="E64" s="38">
        <v>2500</v>
      </c>
      <c r="F64" s="38">
        <v>1401.8</v>
      </c>
      <c r="G64" s="38">
        <v>2500</v>
      </c>
      <c r="H64" s="38">
        <v>2000</v>
      </c>
      <c r="I64" s="38">
        <v>2000</v>
      </c>
      <c r="J64" s="38">
        <v>2000</v>
      </c>
    </row>
    <row r="65" spans="1:10" ht="39.1" customHeight="1" x14ac:dyDescent="0.25">
      <c r="A65" s="27" t="s">
        <v>107</v>
      </c>
      <c r="B65" s="12" t="s">
        <v>109</v>
      </c>
      <c r="C65" s="75">
        <v>803</v>
      </c>
      <c r="D65" s="27" t="s">
        <v>83</v>
      </c>
      <c r="E65" s="38">
        <v>5475</v>
      </c>
      <c r="F65" s="38">
        <v>3712.8</v>
      </c>
      <c r="G65" s="38">
        <v>5475</v>
      </c>
      <c r="H65" s="38">
        <v>4500</v>
      </c>
      <c r="I65" s="38">
        <v>4500</v>
      </c>
      <c r="J65" s="38">
        <v>4500</v>
      </c>
    </row>
    <row r="66" spans="1:10" s="9" customFormat="1" x14ac:dyDescent="0.25">
      <c r="A66" s="24" t="s">
        <v>50</v>
      </c>
      <c r="B66" s="25" t="s">
        <v>51</v>
      </c>
      <c r="C66" s="61"/>
      <c r="D66" s="31"/>
      <c r="E66" s="41">
        <f t="shared" ref="E66:J66" si="26">SUM(E67:E97)</f>
        <v>2267</v>
      </c>
      <c r="F66" s="41">
        <f t="shared" si="26"/>
        <v>1445.52</v>
      </c>
      <c r="G66" s="41">
        <f t="shared" si="26"/>
        <v>1445.52</v>
      </c>
      <c r="H66" s="41">
        <f t="shared" si="26"/>
        <v>700</v>
      </c>
      <c r="I66" s="41">
        <f t="shared" si="26"/>
        <v>700</v>
      </c>
      <c r="J66" s="41">
        <f t="shared" si="26"/>
        <v>700</v>
      </c>
    </row>
    <row r="67" spans="1:10" s="9" customFormat="1" ht="46.2" x14ac:dyDescent="0.25">
      <c r="A67" s="27" t="s">
        <v>124</v>
      </c>
      <c r="B67" s="12" t="s">
        <v>131</v>
      </c>
      <c r="C67" s="75" t="s">
        <v>181</v>
      </c>
      <c r="D67" s="27" t="s">
        <v>182</v>
      </c>
      <c r="E67" s="38">
        <v>0</v>
      </c>
      <c r="F67" s="12">
        <v>248.17</v>
      </c>
      <c r="G67" s="12">
        <v>248.17</v>
      </c>
      <c r="H67" s="38">
        <v>33</v>
      </c>
      <c r="I67" s="38">
        <v>33</v>
      </c>
      <c r="J67" s="38">
        <v>33</v>
      </c>
    </row>
    <row r="68" spans="1:10" s="9" customFormat="1" ht="57.75" customHeight="1" x14ac:dyDescent="0.25">
      <c r="A68" s="27" t="s">
        <v>124</v>
      </c>
      <c r="B68" s="12" t="s">
        <v>131</v>
      </c>
      <c r="C68" s="75" t="s">
        <v>183</v>
      </c>
      <c r="D68" s="27" t="s">
        <v>136</v>
      </c>
      <c r="E68" s="38">
        <v>30</v>
      </c>
      <c r="F68" s="12">
        <v>0</v>
      </c>
      <c r="G68" s="12">
        <v>0</v>
      </c>
      <c r="H68" s="38"/>
      <c r="I68" s="38"/>
      <c r="J68" s="38"/>
    </row>
    <row r="69" spans="1:10" s="9" customFormat="1" ht="46.2" x14ac:dyDescent="0.25">
      <c r="A69" s="23" t="s">
        <v>124</v>
      </c>
      <c r="B69" s="56" t="s">
        <v>131</v>
      </c>
      <c r="C69" s="11" t="s">
        <v>184</v>
      </c>
      <c r="D69" s="23" t="s">
        <v>137</v>
      </c>
      <c r="E69" s="8">
        <v>100</v>
      </c>
      <c r="F69" s="56">
        <v>0</v>
      </c>
      <c r="G69" s="56">
        <v>0</v>
      </c>
      <c r="H69" s="46"/>
      <c r="I69" s="46"/>
      <c r="J69" s="46"/>
    </row>
    <row r="70" spans="1:10" s="9" customFormat="1" ht="86.3" customHeight="1" x14ac:dyDescent="0.25">
      <c r="A70" s="23" t="s">
        <v>125</v>
      </c>
      <c r="B70" s="56" t="s">
        <v>132</v>
      </c>
      <c r="C70" s="11" t="s">
        <v>185</v>
      </c>
      <c r="D70" s="23" t="s">
        <v>186</v>
      </c>
      <c r="E70" s="8">
        <v>100</v>
      </c>
      <c r="F70" s="56">
        <v>58.44</v>
      </c>
      <c r="G70" s="56">
        <v>58.44</v>
      </c>
      <c r="H70" s="38">
        <v>50</v>
      </c>
      <c r="I70" s="38">
        <v>50</v>
      </c>
      <c r="J70" s="38">
        <v>50</v>
      </c>
    </row>
    <row r="71" spans="1:10" s="9" customFormat="1" ht="72" customHeight="1" x14ac:dyDescent="0.25">
      <c r="A71" s="23" t="s">
        <v>124</v>
      </c>
      <c r="B71" s="56" t="s">
        <v>131</v>
      </c>
      <c r="C71" s="11" t="s">
        <v>187</v>
      </c>
      <c r="D71" s="23" t="s">
        <v>138</v>
      </c>
      <c r="E71" s="8">
        <v>133</v>
      </c>
      <c r="F71" s="56">
        <v>185.15</v>
      </c>
      <c r="G71" s="56">
        <v>185.15</v>
      </c>
      <c r="H71" s="38">
        <v>150</v>
      </c>
      <c r="I71" s="38">
        <v>150</v>
      </c>
      <c r="J71" s="38">
        <v>150</v>
      </c>
    </row>
    <row r="72" spans="1:10" s="9" customFormat="1" ht="63.7" customHeight="1" x14ac:dyDescent="0.25">
      <c r="A72" s="23" t="s">
        <v>124</v>
      </c>
      <c r="B72" s="56" t="s">
        <v>131</v>
      </c>
      <c r="C72" s="11" t="s">
        <v>188</v>
      </c>
      <c r="D72" s="23" t="s">
        <v>175</v>
      </c>
      <c r="E72" s="8">
        <v>0</v>
      </c>
      <c r="F72" s="56">
        <v>2</v>
      </c>
      <c r="G72" s="56">
        <v>2</v>
      </c>
      <c r="H72" s="46"/>
      <c r="I72" s="46"/>
      <c r="J72" s="46"/>
    </row>
    <row r="73" spans="1:10" s="9" customFormat="1" ht="74.25" customHeight="1" x14ac:dyDescent="0.25">
      <c r="A73" s="23" t="s">
        <v>210</v>
      </c>
      <c r="B73" s="56" t="s">
        <v>180</v>
      </c>
      <c r="C73" s="11" t="s">
        <v>179</v>
      </c>
      <c r="D73" s="23" t="s">
        <v>38</v>
      </c>
      <c r="E73" s="8">
        <v>0</v>
      </c>
      <c r="F73" s="56">
        <v>485</v>
      </c>
      <c r="G73" s="56">
        <v>485</v>
      </c>
      <c r="H73" s="46">
        <v>200</v>
      </c>
      <c r="I73" s="46">
        <v>200</v>
      </c>
      <c r="J73" s="46">
        <v>200</v>
      </c>
    </row>
    <row r="74" spans="1:10" s="9" customFormat="1" ht="96.8" customHeight="1" x14ac:dyDescent="0.25">
      <c r="A74" s="23" t="s">
        <v>153</v>
      </c>
      <c r="B74" s="56" t="s">
        <v>154</v>
      </c>
      <c r="C74" s="11" t="s">
        <v>179</v>
      </c>
      <c r="D74" s="23" t="s">
        <v>38</v>
      </c>
      <c r="E74" s="8">
        <v>0</v>
      </c>
      <c r="F74" s="56">
        <v>3</v>
      </c>
      <c r="G74" s="56">
        <v>3</v>
      </c>
      <c r="H74" s="46"/>
      <c r="I74" s="46"/>
      <c r="J74" s="46"/>
    </row>
    <row r="75" spans="1:10" s="9" customFormat="1" ht="78.8" customHeight="1" x14ac:dyDescent="0.25">
      <c r="A75" s="23" t="s">
        <v>124</v>
      </c>
      <c r="B75" s="56" t="s">
        <v>129</v>
      </c>
      <c r="C75" s="11" t="s">
        <v>179</v>
      </c>
      <c r="D75" s="23" t="s">
        <v>38</v>
      </c>
      <c r="E75" s="8">
        <v>400</v>
      </c>
      <c r="F75" s="56">
        <v>0</v>
      </c>
      <c r="G75" s="56">
        <v>0</v>
      </c>
      <c r="H75" s="46"/>
      <c r="I75" s="46"/>
      <c r="J75" s="46"/>
    </row>
    <row r="76" spans="1:10" s="9" customFormat="1" ht="60.8" customHeight="1" x14ac:dyDescent="0.25">
      <c r="A76" s="23" t="s">
        <v>113</v>
      </c>
      <c r="B76" s="56" t="s">
        <v>114</v>
      </c>
      <c r="C76" s="11" t="s">
        <v>179</v>
      </c>
      <c r="D76" s="23" t="s">
        <v>38</v>
      </c>
      <c r="E76" s="8">
        <v>967</v>
      </c>
      <c r="F76" s="56">
        <v>0</v>
      </c>
      <c r="G76" s="56">
        <v>0</v>
      </c>
      <c r="H76" s="46"/>
      <c r="I76" s="46"/>
      <c r="J76" s="46"/>
    </row>
    <row r="77" spans="1:10" s="9" customFormat="1" ht="60.8" customHeight="1" x14ac:dyDescent="0.25">
      <c r="A77" s="23" t="s">
        <v>123</v>
      </c>
      <c r="B77" s="56" t="s">
        <v>128</v>
      </c>
      <c r="C77" s="11" t="s">
        <v>190</v>
      </c>
      <c r="D77" s="23" t="s">
        <v>133</v>
      </c>
      <c r="E77" s="8">
        <v>30</v>
      </c>
      <c r="F77" s="56">
        <v>1</v>
      </c>
      <c r="G77" s="56">
        <v>1</v>
      </c>
      <c r="H77" s="46"/>
      <c r="I77" s="46"/>
      <c r="J77" s="46"/>
    </row>
    <row r="78" spans="1:10" s="9" customFormat="1" ht="59.3" customHeight="1" x14ac:dyDescent="0.25">
      <c r="A78" s="23" t="s">
        <v>119</v>
      </c>
      <c r="B78" s="56" t="s">
        <v>126</v>
      </c>
      <c r="C78" s="11" t="s">
        <v>191</v>
      </c>
      <c r="D78" s="23" t="s">
        <v>192</v>
      </c>
      <c r="E78" s="8">
        <v>10</v>
      </c>
      <c r="F78" s="56">
        <v>0</v>
      </c>
      <c r="G78" s="56">
        <v>0</v>
      </c>
      <c r="H78" s="46"/>
      <c r="I78" s="46"/>
      <c r="J78" s="46"/>
    </row>
    <row r="79" spans="1:10" s="9" customFormat="1" ht="57.75" x14ac:dyDescent="0.25">
      <c r="A79" s="23" t="s">
        <v>153</v>
      </c>
      <c r="B79" s="56" t="s">
        <v>154</v>
      </c>
      <c r="C79" s="11" t="s">
        <v>191</v>
      </c>
      <c r="D79" s="23" t="s">
        <v>192</v>
      </c>
      <c r="E79" s="8">
        <v>0</v>
      </c>
      <c r="F79" s="56">
        <v>2.5</v>
      </c>
      <c r="G79" s="56">
        <v>2.5</v>
      </c>
      <c r="H79" s="46"/>
      <c r="I79" s="46"/>
      <c r="J79" s="46"/>
    </row>
    <row r="80" spans="1:10" s="9" customFormat="1" ht="75.099999999999994" customHeight="1" x14ac:dyDescent="0.25">
      <c r="A80" s="23" t="s">
        <v>119</v>
      </c>
      <c r="B80" s="56" t="s">
        <v>126</v>
      </c>
      <c r="C80" s="11" t="s">
        <v>193</v>
      </c>
      <c r="D80" s="23" t="s">
        <v>194</v>
      </c>
      <c r="E80" s="8">
        <v>10</v>
      </c>
      <c r="F80" s="56">
        <v>0.68</v>
      </c>
      <c r="G80" s="56">
        <v>0.68</v>
      </c>
      <c r="H80" s="46"/>
      <c r="I80" s="46"/>
      <c r="J80" s="46"/>
    </row>
    <row r="81" spans="1:10" s="9" customFormat="1" ht="80.849999999999994" x14ac:dyDescent="0.25">
      <c r="A81" s="23" t="s">
        <v>147</v>
      </c>
      <c r="B81" s="56" t="s">
        <v>148</v>
      </c>
      <c r="C81" s="11" t="s">
        <v>193</v>
      </c>
      <c r="D81" s="23" t="s">
        <v>194</v>
      </c>
      <c r="E81" s="8">
        <v>0</v>
      </c>
      <c r="F81" s="56">
        <v>2.5</v>
      </c>
      <c r="G81" s="56">
        <v>2.5</v>
      </c>
      <c r="H81" s="46"/>
      <c r="I81" s="46"/>
      <c r="J81" s="46"/>
    </row>
    <row r="82" spans="1:10" s="9" customFormat="1" ht="46.2" x14ac:dyDescent="0.25">
      <c r="A82" s="23" t="s">
        <v>195</v>
      </c>
      <c r="B82" s="56" t="s">
        <v>205</v>
      </c>
      <c r="C82" s="11" t="s">
        <v>193</v>
      </c>
      <c r="D82" s="23" t="s">
        <v>194</v>
      </c>
      <c r="E82" s="8">
        <v>0</v>
      </c>
      <c r="F82" s="56">
        <v>0.75</v>
      </c>
      <c r="G82" s="56">
        <v>0.75</v>
      </c>
      <c r="H82" s="46"/>
      <c r="I82" s="46"/>
      <c r="J82" s="46"/>
    </row>
    <row r="83" spans="1:10" s="9" customFormat="1" ht="57.75" x14ac:dyDescent="0.25">
      <c r="A83" s="23" t="s">
        <v>149</v>
      </c>
      <c r="B83" s="12" t="s">
        <v>150</v>
      </c>
      <c r="C83" s="11" t="s">
        <v>193</v>
      </c>
      <c r="D83" s="23" t="s">
        <v>194</v>
      </c>
      <c r="E83" s="8">
        <v>0</v>
      </c>
      <c r="F83" s="56">
        <v>0.5</v>
      </c>
      <c r="G83" s="56">
        <v>0.5</v>
      </c>
      <c r="H83" s="46"/>
      <c r="I83" s="46"/>
      <c r="J83" s="46"/>
    </row>
    <row r="84" spans="1:10" s="9" customFormat="1" ht="69.3" x14ac:dyDescent="0.25">
      <c r="A84" s="23" t="s">
        <v>122</v>
      </c>
      <c r="B84" s="56" t="s">
        <v>206</v>
      </c>
      <c r="C84" s="11" t="s">
        <v>193</v>
      </c>
      <c r="D84" s="23" t="s">
        <v>194</v>
      </c>
      <c r="E84" s="8">
        <v>20</v>
      </c>
      <c r="F84" s="56">
        <v>53.8</v>
      </c>
      <c r="G84" s="56">
        <v>53.8</v>
      </c>
      <c r="H84" s="46"/>
      <c r="I84" s="46"/>
      <c r="J84" s="46"/>
    </row>
    <row r="85" spans="1:10" s="9" customFormat="1" ht="73.55" customHeight="1" x14ac:dyDescent="0.25">
      <c r="A85" s="23" t="s">
        <v>153</v>
      </c>
      <c r="B85" s="56" t="s">
        <v>189</v>
      </c>
      <c r="C85" s="11" t="s">
        <v>193</v>
      </c>
      <c r="D85" s="23" t="s">
        <v>194</v>
      </c>
      <c r="E85" s="8">
        <v>0</v>
      </c>
      <c r="F85" s="56">
        <v>0</v>
      </c>
      <c r="G85" s="56">
        <v>0</v>
      </c>
      <c r="H85" s="38">
        <v>50</v>
      </c>
      <c r="I85" s="38">
        <v>50</v>
      </c>
      <c r="J85" s="38">
        <v>50</v>
      </c>
    </row>
    <row r="86" spans="1:10" s="9" customFormat="1" ht="35.35" customHeight="1" x14ac:dyDescent="0.25">
      <c r="A86" s="23" t="s">
        <v>50</v>
      </c>
      <c r="B86" s="56" t="s">
        <v>207</v>
      </c>
      <c r="C86" s="11" t="s">
        <v>196</v>
      </c>
      <c r="D86" s="23" t="s">
        <v>197</v>
      </c>
      <c r="E86" s="8">
        <v>0</v>
      </c>
      <c r="F86" s="56">
        <v>22.7</v>
      </c>
      <c r="G86" s="56">
        <v>22.7</v>
      </c>
      <c r="H86" s="46"/>
      <c r="I86" s="46"/>
      <c r="J86" s="46"/>
    </row>
    <row r="87" spans="1:10" s="9" customFormat="1" ht="46.2" x14ac:dyDescent="0.25">
      <c r="A87" s="23" t="s">
        <v>123</v>
      </c>
      <c r="B87" s="56" t="s">
        <v>128</v>
      </c>
      <c r="C87" s="11" t="s">
        <v>198</v>
      </c>
      <c r="D87" s="23" t="s">
        <v>134</v>
      </c>
      <c r="E87" s="8">
        <v>7</v>
      </c>
      <c r="F87" s="56">
        <v>8</v>
      </c>
      <c r="G87" s="56">
        <v>8</v>
      </c>
      <c r="H87" s="38">
        <v>7</v>
      </c>
      <c r="I87" s="38">
        <v>7</v>
      </c>
      <c r="J87" s="38">
        <v>7</v>
      </c>
    </row>
    <row r="88" spans="1:10" s="9" customFormat="1" ht="23.1" x14ac:dyDescent="0.25">
      <c r="A88" s="23" t="s">
        <v>50</v>
      </c>
      <c r="B88" s="56" t="s">
        <v>208</v>
      </c>
      <c r="C88" s="11" t="s">
        <v>199</v>
      </c>
      <c r="D88" s="23" t="s">
        <v>200</v>
      </c>
      <c r="E88" s="8">
        <v>0</v>
      </c>
      <c r="F88" s="56">
        <v>6.5</v>
      </c>
      <c r="G88" s="56">
        <v>6.5</v>
      </c>
      <c r="H88" s="38"/>
      <c r="I88" s="38"/>
      <c r="J88" s="38"/>
    </row>
    <row r="89" spans="1:10" s="9" customFormat="1" ht="46.2" x14ac:dyDescent="0.25">
      <c r="A89" s="23" t="s">
        <v>124</v>
      </c>
      <c r="B89" s="56" t="s">
        <v>129</v>
      </c>
      <c r="C89" s="11" t="s">
        <v>199</v>
      </c>
      <c r="D89" s="23" t="s">
        <v>200</v>
      </c>
      <c r="E89" s="8">
        <v>0</v>
      </c>
      <c r="F89" s="56">
        <v>1</v>
      </c>
      <c r="G89" s="56">
        <v>1</v>
      </c>
      <c r="H89" s="38"/>
      <c r="I89" s="38"/>
      <c r="J89" s="38"/>
    </row>
    <row r="90" spans="1:10" s="9" customFormat="1" ht="69.3" x14ac:dyDescent="0.25">
      <c r="A90" s="23" t="s">
        <v>113</v>
      </c>
      <c r="B90" s="56" t="s">
        <v>114</v>
      </c>
      <c r="C90" s="11" t="s">
        <v>199</v>
      </c>
      <c r="D90" s="23" t="s">
        <v>200</v>
      </c>
      <c r="E90" s="8">
        <v>0</v>
      </c>
      <c r="F90" s="56">
        <v>480</v>
      </c>
      <c r="G90" s="56">
        <v>480</v>
      </c>
      <c r="H90" s="38">
        <v>200</v>
      </c>
      <c r="I90" s="38">
        <v>200</v>
      </c>
      <c r="J90" s="38">
        <v>200</v>
      </c>
    </row>
    <row r="91" spans="1:10" s="9" customFormat="1" ht="62.35" customHeight="1" x14ac:dyDescent="0.25">
      <c r="A91" s="23" t="s">
        <v>124</v>
      </c>
      <c r="B91" s="56" t="s">
        <v>129</v>
      </c>
      <c r="C91" s="11" t="s">
        <v>201</v>
      </c>
      <c r="D91" s="23" t="s">
        <v>135</v>
      </c>
      <c r="E91" s="8">
        <v>100</v>
      </c>
      <c r="F91" s="56">
        <v>-150</v>
      </c>
      <c r="G91" s="56">
        <v>-150</v>
      </c>
      <c r="H91" s="38"/>
      <c r="I91" s="38"/>
      <c r="J91" s="38"/>
    </row>
    <row r="92" spans="1:10" s="9" customFormat="1" ht="46.2" x14ac:dyDescent="0.25">
      <c r="A92" s="23" t="s">
        <v>151</v>
      </c>
      <c r="B92" s="56" t="s">
        <v>152</v>
      </c>
      <c r="C92" s="11" t="s">
        <v>202</v>
      </c>
      <c r="D92" s="23" t="s">
        <v>76</v>
      </c>
      <c r="E92" s="8">
        <v>0</v>
      </c>
      <c r="F92" s="56">
        <v>30</v>
      </c>
      <c r="G92" s="56">
        <v>30</v>
      </c>
      <c r="H92" s="38"/>
      <c r="I92" s="38"/>
      <c r="J92" s="38"/>
    </row>
    <row r="93" spans="1:10" s="9" customFormat="1" ht="138.6" x14ac:dyDescent="0.25">
      <c r="A93" s="23" t="s">
        <v>203</v>
      </c>
      <c r="B93" s="56" t="s">
        <v>127</v>
      </c>
      <c r="C93" s="11" t="s">
        <v>202</v>
      </c>
      <c r="D93" s="23" t="s">
        <v>76</v>
      </c>
      <c r="E93" s="8">
        <v>10</v>
      </c>
      <c r="F93" s="56">
        <v>0</v>
      </c>
      <c r="G93" s="56">
        <v>0</v>
      </c>
      <c r="H93" s="44">
        <v>10</v>
      </c>
      <c r="I93" s="44">
        <v>10</v>
      </c>
      <c r="J93" s="44">
        <v>10</v>
      </c>
    </row>
    <row r="94" spans="1:10" s="9" customFormat="1" ht="46.2" x14ac:dyDescent="0.25">
      <c r="A94" s="23" t="s">
        <v>123</v>
      </c>
      <c r="B94" s="56" t="s">
        <v>128</v>
      </c>
      <c r="C94" s="11" t="s">
        <v>202</v>
      </c>
      <c r="D94" s="23" t="s">
        <v>76</v>
      </c>
      <c r="E94" s="8">
        <v>250</v>
      </c>
      <c r="F94" s="56">
        <v>0</v>
      </c>
      <c r="G94" s="56">
        <v>0</v>
      </c>
      <c r="H94" s="72"/>
      <c r="I94" s="72"/>
      <c r="J94" s="72"/>
    </row>
    <row r="95" spans="1:10" s="9" customFormat="1" ht="46.2" x14ac:dyDescent="0.25">
      <c r="A95" s="23" t="s">
        <v>204</v>
      </c>
      <c r="B95" s="56" t="s">
        <v>209</v>
      </c>
      <c r="C95" s="11" t="s">
        <v>202</v>
      </c>
      <c r="D95" s="23" t="s">
        <v>76</v>
      </c>
      <c r="E95" s="8">
        <v>0</v>
      </c>
      <c r="F95" s="56">
        <v>0.96</v>
      </c>
      <c r="G95" s="56">
        <v>0.96</v>
      </c>
      <c r="H95" s="72"/>
      <c r="I95" s="72"/>
      <c r="J95" s="72"/>
    </row>
    <row r="96" spans="1:10" s="9" customFormat="1" ht="57.75" x14ac:dyDescent="0.25">
      <c r="A96" s="23" t="s">
        <v>118</v>
      </c>
      <c r="B96" s="56" t="s">
        <v>130</v>
      </c>
      <c r="C96" s="11" t="s">
        <v>202</v>
      </c>
      <c r="D96" s="23" t="s">
        <v>76</v>
      </c>
      <c r="E96" s="8">
        <v>100</v>
      </c>
      <c r="F96" s="56">
        <v>0</v>
      </c>
      <c r="G96" s="56">
        <v>0</v>
      </c>
      <c r="H96" s="72"/>
      <c r="I96" s="72"/>
      <c r="J96" s="72"/>
    </row>
    <row r="97" spans="1:10" s="9" customFormat="1" ht="46.2" x14ac:dyDescent="0.25">
      <c r="A97" s="23" t="s">
        <v>124</v>
      </c>
      <c r="B97" s="56" t="s">
        <v>129</v>
      </c>
      <c r="C97" s="11" t="s">
        <v>202</v>
      </c>
      <c r="D97" s="23" t="s">
        <v>76</v>
      </c>
      <c r="E97" s="8">
        <v>0</v>
      </c>
      <c r="F97" s="56">
        <v>2.87</v>
      </c>
      <c r="G97" s="56">
        <v>2.87</v>
      </c>
      <c r="H97" s="72"/>
      <c r="I97" s="72"/>
      <c r="J97" s="72"/>
    </row>
    <row r="98" spans="1:10" s="9" customFormat="1" x14ac:dyDescent="0.25">
      <c r="A98" s="22" t="s">
        <v>157</v>
      </c>
      <c r="B98" s="13" t="s">
        <v>156</v>
      </c>
      <c r="C98" s="42"/>
      <c r="D98" s="43"/>
      <c r="E98" s="45">
        <f t="shared" ref="E98:J98" si="27">E99</f>
        <v>0</v>
      </c>
      <c r="F98" s="45">
        <f t="shared" si="27"/>
        <v>0</v>
      </c>
      <c r="G98" s="45">
        <f t="shared" si="27"/>
        <v>0</v>
      </c>
      <c r="H98" s="45">
        <f t="shared" si="27"/>
        <v>0</v>
      </c>
      <c r="I98" s="45">
        <f t="shared" si="27"/>
        <v>0</v>
      </c>
      <c r="J98" s="45">
        <f t="shared" si="27"/>
        <v>0</v>
      </c>
    </row>
    <row r="99" spans="1:10" s="9" customFormat="1" ht="23.1" x14ac:dyDescent="0.25">
      <c r="A99" s="23" t="s">
        <v>155</v>
      </c>
      <c r="B99" s="35" t="s">
        <v>158</v>
      </c>
      <c r="C99" s="11">
        <v>809</v>
      </c>
      <c r="D99" s="7" t="s">
        <v>76</v>
      </c>
      <c r="E99" s="44">
        <v>0</v>
      </c>
      <c r="F99" s="44">
        <v>0</v>
      </c>
      <c r="G99" s="44">
        <v>0</v>
      </c>
      <c r="H99" s="38">
        <v>0</v>
      </c>
      <c r="I99" s="38">
        <v>0</v>
      </c>
      <c r="J99" s="38">
        <v>0</v>
      </c>
    </row>
    <row r="100" spans="1:10" s="26" customFormat="1" x14ac:dyDescent="0.25">
      <c r="A100" s="22" t="s">
        <v>52</v>
      </c>
      <c r="B100" s="13" t="s">
        <v>53</v>
      </c>
      <c r="C100" s="77"/>
      <c r="D100" s="78"/>
      <c r="E100" s="36">
        <f t="shared" ref="E100:J100" si="28">E101+E102+E103+E104</f>
        <v>1421072.4180000001</v>
      </c>
      <c r="F100" s="36">
        <f t="shared" si="28"/>
        <v>1067665.8530000001</v>
      </c>
      <c r="G100" s="36">
        <f t="shared" si="28"/>
        <v>1038125.861</v>
      </c>
      <c r="H100" s="36">
        <f t="shared" si="28"/>
        <v>1601193.63</v>
      </c>
      <c r="I100" s="36">
        <f t="shared" si="28"/>
        <v>1561509.73</v>
      </c>
      <c r="J100" s="36">
        <f t="shared" si="28"/>
        <v>1508877.6300000001</v>
      </c>
    </row>
    <row r="101" spans="1:10" s="26" customFormat="1" ht="23.1" x14ac:dyDescent="0.25">
      <c r="A101" s="23" t="s">
        <v>121</v>
      </c>
      <c r="B101" s="66" t="s">
        <v>211</v>
      </c>
      <c r="C101" s="67">
        <v>809</v>
      </c>
      <c r="D101" s="68" t="s">
        <v>76</v>
      </c>
      <c r="E101" s="76">
        <v>85617</v>
      </c>
      <c r="F101" s="76">
        <v>64212</v>
      </c>
      <c r="G101" s="76">
        <v>64212</v>
      </c>
      <c r="H101" s="76">
        <v>69061.100000000006</v>
      </c>
      <c r="I101" s="76">
        <v>621.20000000000005</v>
      </c>
      <c r="J101" s="70">
        <v>0</v>
      </c>
    </row>
    <row r="102" spans="1:10" s="30" customFormat="1" ht="23.1" x14ac:dyDescent="0.25">
      <c r="A102" s="23" t="s">
        <v>111</v>
      </c>
      <c r="B102" s="66" t="s">
        <v>212</v>
      </c>
      <c r="C102" s="67">
        <v>809</v>
      </c>
      <c r="D102" s="68" t="s">
        <v>76</v>
      </c>
      <c r="E102" s="76">
        <v>281032.8</v>
      </c>
      <c r="F102" s="76">
        <v>228461.28</v>
      </c>
      <c r="G102" s="76">
        <v>226027.37</v>
      </c>
      <c r="H102" s="76">
        <v>504658.8</v>
      </c>
      <c r="I102" s="76">
        <v>514306.5</v>
      </c>
      <c r="J102" s="76">
        <v>445932.9</v>
      </c>
    </row>
    <row r="103" spans="1:10" s="30" customFormat="1" ht="23.1" x14ac:dyDescent="0.25">
      <c r="A103" s="23" t="s">
        <v>54</v>
      </c>
      <c r="B103" s="66" t="s">
        <v>213</v>
      </c>
      <c r="C103" s="67">
        <v>809</v>
      </c>
      <c r="D103" s="68" t="s">
        <v>76</v>
      </c>
      <c r="E103" s="76">
        <v>711686.59100000001</v>
      </c>
      <c r="F103" s="76">
        <v>534280.96799999999</v>
      </c>
      <c r="G103" s="76">
        <v>529988.99100000004</v>
      </c>
      <c r="H103" s="76">
        <v>753483.63</v>
      </c>
      <c r="I103" s="76">
        <v>752873.33</v>
      </c>
      <c r="J103" s="76">
        <v>756311.93</v>
      </c>
    </row>
    <row r="104" spans="1:10" s="30" customFormat="1" ht="23.1" x14ac:dyDescent="0.25">
      <c r="A104" s="23" t="s">
        <v>55</v>
      </c>
      <c r="B104" s="66" t="s">
        <v>214</v>
      </c>
      <c r="C104" s="67">
        <v>809</v>
      </c>
      <c r="D104" s="68" t="s">
        <v>76</v>
      </c>
      <c r="E104" s="76">
        <v>342736.027</v>
      </c>
      <c r="F104" s="76">
        <v>240711.60500000001</v>
      </c>
      <c r="G104" s="76">
        <v>217897.5</v>
      </c>
      <c r="H104" s="76">
        <v>273990.09999999998</v>
      </c>
      <c r="I104" s="76">
        <v>293708.7</v>
      </c>
      <c r="J104" s="76">
        <v>306632.8</v>
      </c>
    </row>
    <row r="105" spans="1:10" s="26" customFormat="1" x14ac:dyDescent="0.25">
      <c r="A105" s="22" t="s">
        <v>56</v>
      </c>
      <c r="B105" s="73"/>
      <c r="C105" s="74"/>
      <c r="D105" s="54"/>
      <c r="E105" s="37">
        <f t="shared" ref="E105:J105" si="29">E10+E100</f>
        <v>2096212.7180000001</v>
      </c>
      <c r="F105" s="37">
        <f t="shared" si="29"/>
        <v>1604057.3730000001</v>
      </c>
      <c r="G105" s="37">
        <f t="shared" si="29"/>
        <v>1792391.6810000001</v>
      </c>
      <c r="H105" s="37">
        <f>H10+H100</f>
        <v>2371387.63</v>
      </c>
      <c r="I105" s="37">
        <f t="shared" si="29"/>
        <v>2389375.9299999997</v>
      </c>
      <c r="J105" s="37">
        <f t="shared" si="29"/>
        <v>2395840.5300000003</v>
      </c>
    </row>
    <row r="106" spans="1:10" ht="15.65" x14ac:dyDescent="0.25">
      <c r="A106" s="3"/>
    </row>
    <row r="107" spans="1:10" ht="15.65" x14ac:dyDescent="0.25">
      <c r="A107" s="3"/>
    </row>
    <row r="108" spans="1:10" ht="15.65" x14ac:dyDescent="0.25">
      <c r="A108" s="3"/>
    </row>
  </sheetData>
  <mergeCells count="7">
    <mergeCell ref="A1:J1"/>
    <mergeCell ref="A6:A8"/>
    <mergeCell ref="B6:B8"/>
    <mergeCell ref="C6:D6"/>
    <mergeCell ref="C7:D7"/>
    <mergeCell ref="H6:J7"/>
    <mergeCell ref="B2:J2"/>
  </mergeCells>
  <pageMargins left="0.15748031496062992" right="0.15748031496062992" top="0.23622047244094491" bottom="0.33" header="0.31496062992125984" footer="0.2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 2022-2024</vt:lpstr>
      <vt:lpstr>'реест 2022-2024'!Заголовки_для_печати</vt:lpstr>
      <vt:lpstr>'реест 2022-2024'!Область_печати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elab-Baria</dc:creator>
  <cp:lastModifiedBy>AdminPC</cp:lastModifiedBy>
  <cp:lastPrinted>2021-10-14T06:17:39Z</cp:lastPrinted>
  <dcterms:created xsi:type="dcterms:W3CDTF">2017-10-10T08:49:02Z</dcterms:created>
  <dcterms:modified xsi:type="dcterms:W3CDTF">2021-11-18T13:55:02Z</dcterms:modified>
</cp:coreProperties>
</file>