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6" yWindow="108" windowWidth="13296" windowHeight="12108" tabRatio="616"/>
  </bookViews>
  <sheets>
    <sheet name="Приложение 3 за 2020" sheetId="2" r:id="rId1"/>
  </sheets>
  <definedNames>
    <definedName name="_xlnm._FilterDatabase" localSheetId="0" hidden="1">'Приложение 3 за 2020'!$A$16:$EL$414</definedName>
    <definedName name="_xlnm.Print_Titles" localSheetId="0">'Приложение 3 за 2020'!$15:$16</definedName>
    <definedName name="_xlnm.Print_Area" localSheetId="0">'Приложение 3 за 2020'!$A$1:$F$414</definedName>
  </definedNames>
  <calcPr calcId="144525" fullCalcOnLoad="1"/>
</workbook>
</file>

<file path=xl/calcChain.xml><?xml version="1.0" encoding="utf-8"?>
<calcChain xmlns="http://schemas.openxmlformats.org/spreadsheetml/2006/main">
  <c r="F142" i="2" l="1"/>
  <c r="F337" i="2"/>
  <c r="F336" i="2"/>
  <c r="F335" i="2"/>
  <c r="F297" i="2"/>
  <c r="F269" i="2"/>
  <c r="F251" i="2"/>
  <c r="F176" i="2"/>
  <c r="F121" i="2"/>
  <c r="F94" i="2"/>
  <c r="F321" i="2"/>
  <c r="F356" i="2"/>
  <c r="F353" i="2"/>
  <c r="F172" i="2"/>
  <c r="F106" i="2"/>
  <c r="F104" i="2"/>
  <c r="F69" i="2"/>
  <c r="F235" i="2"/>
  <c r="F232" i="2"/>
  <c r="F241" i="2"/>
  <c r="F350" i="2"/>
  <c r="F349" i="2"/>
  <c r="F406" i="2"/>
  <c r="F79" i="2"/>
  <c r="F82" i="2"/>
  <c r="F85" i="2"/>
  <c r="F102" i="2"/>
  <c r="F28" i="2"/>
  <c r="F34" i="2"/>
  <c r="F33" i="2"/>
  <c r="F134" i="2"/>
  <c r="F133" i="2"/>
  <c r="F130" i="2"/>
  <c r="F144" i="2"/>
  <c r="F187" i="2"/>
  <c r="F186" i="2"/>
  <c r="F188" i="2"/>
  <c r="F211" i="2"/>
  <c r="F217" i="2"/>
  <c r="F230" i="2"/>
  <c r="F227" i="2"/>
  <c r="F256" i="2"/>
  <c r="F262" i="2"/>
  <c r="F271" i="2"/>
  <c r="F367" i="2"/>
  <c r="F365" i="2"/>
  <c r="F359" i="2"/>
  <c r="F348" i="2"/>
  <c r="F347" i="2"/>
  <c r="F346" i="2"/>
  <c r="F275" i="2"/>
  <c r="F273" i="2"/>
  <c r="F323" i="2"/>
  <c r="F393" i="2"/>
  <c r="F392" i="2"/>
  <c r="F386" i="2"/>
  <c r="F357" i="2"/>
  <c r="F317" i="2"/>
  <c r="F303" i="2"/>
  <c r="F291" i="2"/>
  <c r="F290" i="2"/>
  <c r="F283" i="2"/>
  <c r="F282" i="2"/>
  <c r="F278" i="2"/>
  <c r="F267" i="2"/>
  <c r="F209" i="2"/>
  <c r="F195" i="2"/>
  <c r="F194" i="2"/>
  <c r="F193" i="2"/>
  <c r="F120" i="2"/>
  <c r="F20" i="2"/>
  <c r="F88" i="2"/>
  <c r="F62" i="2"/>
  <c r="F52" i="2"/>
  <c r="F49" i="2"/>
  <c r="F48" i="2"/>
  <c r="F47" i="2"/>
  <c r="F39" i="2"/>
  <c r="F37" i="2"/>
  <c r="F36" i="2"/>
  <c r="F24" i="2"/>
  <c r="F23" i="2"/>
  <c r="F22" i="2"/>
  <c r="F19" i="2"/>
  <c r="F18" i="2"/>
  <c r="F239" i="2"/>
  <c r="F228" i="2"/>
  <c r="F190" i="2"/>
  <c r="F179" i="2"/>
  <c r="F178" i="2"/>
  <c r="F245" i="2"/>
  <c r="F237" i="2"/>
  <c r="F159" i="2"/>
  <c r="F252" i="2"/>
  <c r="F254" i="2"/>
  <c r="F315" i="2"/>
  <c r="F312" i="2"/>
  <c r="F398" i="2"/>
  <c r="F397" i="2"/>
  <c r="F330" i="2"/>
  <c r="F388" i="2"/>
  <c r="F362" i="2"/>
  <c r="F361" i="2"/>
  <c r="F182" i="2"/>
  <c r="F286" i="2"/>
  <c r="F43" i="2"/>
  <c r="F309" i="2"/>
  <c r="F288" i="2"/>
  <c r="F276" i="2"/>
  <c r="F140" i="2"/>
  <c r="F118" i="2"/>
  <c r="F117" i="2"/>
  <c r="F98" i="2"/>
  <c r="F90" i="2"/>
  <c r="F66" i="2"/>
  <c r="F65" i="2"/>
  <c r="F58" i="2"/>
  <c r="F45" i="2"/>
  <c r="F31" i="2"/>
  <c r="F410" i="2"/>
  <c r="F260" i="2"/>
  <c r="F77" i="2"/>
  <c r="F258" i="2"/>
  <c r="F225" i="2"/>
  <c r="F213" i="2"/>
  <c r="F153" i="2"/>
  <c r="F147" i="2"/>
  <c r="F174" i="2"/>
  <c r="F378" i="2"/>
  <c r="F168" i="2"/>
  <c r="F161" i="2"/>
  <c r="F326" i="2"/>
  <c r="F324" i="2"/>
  <c r="F54" i="2"/>
  <c r="F55" i="2"/>
  <c r="F53" i="2"/>
  <c r="F109" i="2"/>
  <c r="F390" i="2"/>
  <c r="F184" i="2"/>
  <c r="F412" i="2"/>
  <c r="F180" i="2"/>
  <c r="F151" i="2"/>
  <c r="F150" i="2"/>
  <c r="F149" i="2"/>
  <c r="F126" i="2"/>
  <c r="F138" i="2"/>
  <c r="F60" i="2"/>
  <c r="F384" i="2"/>
  <c r="F328" i="2"/>
  <c r="F376" i="2"/>
  <c r="F374" i="2"/>
  <c r="F372" i="2"/>
  <c r="F128" i="2"/>
  <c r="F125" i="2"/>
  <c r="F124" i="2"/>
  <c r="F198" i="2"/>
  <c r="F404" i="2"/>
  <c r="F403" i="2"/>
  <c r="F402" i="2"/>
  <c r="F221" i="2"/>
  <c r="F247" i="2"/>
  <c r="F264" i="2"/>
  <c r="F380" i="2"/>
  <c r="F233" i="2"/>
  <c r="F205" i="2"/>
  <c r="F206" i="2"/>
  <c r="F219" i="2"/>
  <c r="F301" i="2"/>
  <c r="F243" i="2"/>
  <c r="F215" i="2"/>
  <c r="F343" i="2"/>
  <c r="F342" i="2"/>
  <c r="F341" i="2"/>
  <c r="F370" i="2"/>
  <c r="F165" i="2"/>
  <c r="F92" i="2"/>
  <c r="F114" i="2"/>
  <c r="F112" i="2"/>
  <c r="F111" i="2"/>
  <c r="F199" i="2"/>
  <c r="F155" i="2"/>
  <c r="F200" i="2"/>
  <c r="F167" i="2"/>
  <c r="F332" i="2"/>
  <c r="F333" i="2"/>
  <c r="F331" i="2"/>
  <c r="F208" i="2"/>
  <c r="F131" i="2"/>
  <c r="F399" i="2"/>
  <c r="F73" i="2"/>
  <c r="F319" i="2"/>
  <c r="F38" i="2"/>
  <c r="F171" i="2"/>
  <c r="F170" i="2"/>
  <c r="F409" i="2"/>
  <c r="F408" i="2"/>
  <c r="F401" i="2"/>
  <c r="F72" i="2"/>
  <c r="F137" i="2"/>
  <c r="F158" i="2"/>
  <c r="F157" i="2"/>
  <c r="F164" i="2"/>
  <c r="F224" i="2"/>
  <c r="F223" i="2"/>
  <c r="F204" i="2"/>
  <c r="F203" i="2"/>
  <c r="F30" i="2"/>
  <c r="F57" i="2"/>
  <c r="F17" i="2"/>
  <c r="F311" i="2"/>
  <c r="F308" i="2"/>
  <c r="F307" i="2"/>
  <c r="F281" i="2"/>
  <c r="F280" i="2"/>
  <c r="F266" i="2"/>
  <c r="F364" i="2"/>
  <c r="F352" i="2"/>
  <c r="F116" i="2"/>
  <c r="F163" i="2"/>
  <c r="F113" i="2"/>
  <c r="F369" i="2"/>
  <c r="F383" i="2"/>
  <c r="F250" i="2"/>
  <c r="F249" i="2"/>
  <c r="F382" i="2"/>
  <c r="F136" i="2"/>
  <c r="F345" i="2"/>
  <c r="F202" i="2"/>
  <c r="F414" i="2"/>
</calcChain>
</file>

<file path=xl/sharedStrings.xml><?xml version="1.0" encoding="utf-8"?>
<sst xmlns="http://schemas.openxmlformats.org/spreadsheetml/2006/main" count="1416" uniqueCount="325">
  <si>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</si>
  <si>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</si>
  <si>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</si>
  <si>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</si>
  <si>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</si>
  <si>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</si>
  <si>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</si>
  <si>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</si>
  <si>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</si>
  <si>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</si>
  <si>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05</t>
  </si>
  <si>
    <t>08</t>
  </si>
  <si>
    <t>09</t>
  </si>
  <si>
    <t>07</t>
  </si>
  <si>
    <t>Социальное обеспечение населения</t>
  </si>
  <si>
    <t>Мероприятия в области социальной политики</t>
  </si>
  <si>
    <t>Оказание других видов социальной помощи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</si>
  <si>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</si>
  <si>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</si>
  <si>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</si>
  <si>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</si>
  <si>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</si>
  <si>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</si>
  <si>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</si>
  <si>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</si>
  <si>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</si>
  <si>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</si>
  <si>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Доплаты к пенсиям государственных служащих субъектов Российской Федерации и муниципальных служащих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</si>
  <si>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</si>
  <si>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</si>
  <si>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</si>
  <si>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</si>
  <si>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</si>
  <si>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</si>
  <si>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</si>
  <si>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</si>
  <si>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</si>
  <si>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</si>
  <si>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</si>
  <si>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</si>
  <si>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</si>
  <si>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</si>
  <si>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</si>
  <si>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</si>
  <si>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</si>
  <si>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</si>
  <si>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</si>
  <si>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</si>
  <si>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</si>
  <si>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</si>
  <si>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</si>
  <si>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</si>
  <si>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Функционирование исполнительных органов местных администраций</t>
  </si>
  <si>
    <t>14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</si>
  <si>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</si>
  <si>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</si>
  <si>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Основное мероприятие "Развитие библиотечного дела"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</si>
  <si>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</si>
  <si>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</si>
  <si>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</si>
  <si>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</si>
  <si>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</si>
  <si>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Основное мероприятие "Сохранение и развитие кинематографии"</t>
  </si>
  <si>
    <t>Всего расходов:</t>
  </si>
  <si>
    <t>Дошкольное образование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</si>
  <si>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</si>
  <si>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</si>
  <si>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</si>
  <si>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</si>
  <si>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</si>
  <si>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</si>
  <si>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</si>
  <si>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</si>
  <si>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</si>
  <si>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</si>
  <si>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</si>
  <si>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Основное мероприятие "Реализация государственной политики в области архивного дела"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</si>
  <si>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</si>
  <si>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</si>
  <si>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</si>
  <si>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</si>
  <si>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</si>
  <si>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</si>
  <si>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</si>
  <si>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</si>
  <si>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</si>
  <si>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</si>
  <si>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</si>
  <si>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</si>
  <si>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Мероприятия в области жилищного хозяйства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</si>
  <si>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</si>
  <si>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</si>
  <si>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</si>
  <si>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</si>
  <si>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</si>
  <si>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 xml:space="preserve"> группам видов расходов классификации расходов бюджетов </t>
  </si>
  <si>
    <t>ПР</t>
  </si>
  <si>
    <t>ЦСР</t>
  </si>
  <si>
    <t>ОБЩЕГОСУДАРСТВЕННЫЕ ВОПРОСЫ</t>
  </si>
  <si>
    <t>99 0 00 00000</t>
  </si>
  <si>
    <t>99 0 00 02030</t>
  </si>
  <si>
    <t>99 0 00 02040</t>
  </si>
  <si>
    <t>02 2 08 25302</t>
  </si>
  <si>
    <t>24 1 01 25390</t>
  </si>
  <si>
    <t>01 0 01 12043</t>
  </si>
  <si>
    <t>03 0 01 15500</t>
  </si>
  <si>
    <t>03 5 03 25330</t>
  </si>
  <si>
    <t>08 Е 01 00000</t>
  </si>
  <si>
    <t>08 Е 01 44020</t>
  </si>
  <si>
    <t>99 0 00 02950</t>
  </si>
  <si>
    <t>99 0 00 25260</t>
  </si>
  <si>
    <t>99 0 00 25270</t>
  </si>
  <si>
    <t>99 0 00 25340</t>
  </si>
  <si>
    <t>99 0 00 25350</t>
  </si>
  <si>
    <t>99 0 00 25400</t>
  </si>
  <si>
    <t>99 0 00 25410</t>
  </si>
  <si>
    <t>99 2 00 03050</t>
  </si>
  <si>
    <t>99 0 00 51180</t>
  </si>
  <si>
    <t>99 0 00 02670</t>
  </si>
  <si>
    <t>06 0 01 10990</t>
  </si>
  <si>
    <t>14 2 09 25360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</si>
  <si>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</si>
  <si>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</si>
  <si>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</si>
  <si>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</si>
  <si>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</si>
  <si>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</si>
  <si>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</si>
  <si>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</si>
  <si>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02 1 03 00000</t>
  </si>
  <si>
    <t>02 1 03 42000</t>
  </si>
  <si>
    <t>05 0 01 10990</t>
  </si>
  <si>
    <t>11 0 01 10990</t>
  </si>
  <si>
    <t>16 0 01 10990</t>
  </si>
  <si>
    <t>02 2 02 00000</t>
  </si>
  <si>
    <t>02 2 02 42100</t>
  </si>
  <si>
    <t>02 2 08 00000</t>
  </si>
  <si>
    <t>02 2 08 25280</t>
  </si>
  <si>
    <t>02 3 01 00000</t>
  </si>
  <si>
    <t>02 3 01 42320</t>
  </si>
  <si>
    <t>02 3 01 42310</t>
  </si>
  <si>
    <t>04 0 01 10990</t>
  </si>
  <si>
    <t>10 0 01 43100</t>
  </si>
  <si>
    <t>10 4 01 43190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</si>
  <si>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</si>
  <si>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</si>
  <si>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</si>
  <si>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</si>
  <si>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</si>
  <si>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</si>
  <si>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</si>
  <si>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</si>
  <si>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</si>
  <si>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</si>
  <si>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08 6 01 10990</t>
  </si>
  <si>
    <t>08 5 01 00000</t>
  </si>
  <si>
    <t>08 5 01 44090</t>
  </si>
  <si>
    <t>01 1 02 02110</t>
  </si>
  <si>
    <t>03 2 01 49100</t>
  </si>
  <si>
    <t>03 1 01 05410</t>
  </si>
  <si>
    <t>03 1 02 05510</t>
  </si>
  <si>
    <t>03 5 01 13200</t>
  </si>
  <si>
    <t>10 0 02 12870</t>
  </si>
  <si>
    <t>12 3 02 45310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</si>
  <si>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</si>
  <si>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</si>
  <si>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</si>
  <si>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</si>
  <si>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</si>
  <si>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</si>
  <si>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</si>
  <si>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</si>
  <si>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</si>
  <si>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</si>
  <si>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</si>
  <si>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</si>
  <si>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 xml:space="preserve">Реализация государственных полномочий по осуществлению информационно-методического обеспечения </t>
  </si>
  <si>
    <t>Развитие организаций, осуществляющих обеспечение образовательной деятельности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</si>
  <si>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</si>
  <si>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</si>
  <si>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10 1 01 48200</t>
  </si>
  <si>
    <t>Обеспечение деятельности подведомственных учреждений спортивной подготовки</t>
  </si>
  <si>
    <t>99 0 00 59300</t>
  </si>
  <si>
    <t>99 2 00 03000</t>
  </si>
  <si>
    <t>Выполнение других обязательств государства</t>
  </si>
  <si>
    <t>12</t>
  </si>
  <si>
    <t>Д1 0 00 03650</t>
  </si>
  <si>
    <t>Другие вопросы в области национальной экономики</t>
  </si>
  <si>
    <t>10 2 01 21320</t>
  </si>
  <si>
    <t>Мероприятия по организации отдыха, оздоровления, занятости детей и молодежи</t>
  </si>
  <si>
    <t>Обеспечение жильем молодых семей в Республике Татарстан (Федеральный бюджет)</t>
  </si>
  <si>
    <t>99 0 00 75050</t>
  </si>
  <si>
    <t>99 0 00 78050</t>
  </si>
  <si>
    <t>Коммунальное хозяйство</t>
  </si>
  <si>
    <t>Благоустройство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</si>
  <si>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</si>
  <si>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</si>
  <si>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99 0 00 25151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</si>
  <si>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</si>
  <si>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10 1 01 42330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</si>
  <si>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</si>
  <si>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Обеспечение пожарной безопасности</t>
  </si>
  <si>
    <t>Другие вопросы в области культуры, кинематографии</t>
  </si>
  <si>
    <t>Сельское хозяйство и рыболовство</t>
  </si>
  <si>
    <t>400</t>
  </si>
  <si>
    <t>03 5 03 13110</t>
  </si>
  <si>
    <t>03 5 03 13120</t>
  </si>
  <si>
    <t>03 5 03 13130</t>
  </si>
  <si>
    <t>Капитальные вложения в объекты государственной (муниципальной) собственности</t>
  </si>
  <si>
    <t>99 0 00 03440</t>
  </si>
  <si>
    <t>Мероприятия по землеустройству и землепользованию</t>
  </si>
  <si>
    <t>99 0 00 25240</t>
  </si>
  <si>
    <t>Реализация государственных полномочий в области молодежной политики</t>
  </si>
  <si>
    <t>11 1 01 25180</t>
  </si>
  <si>
    <t>Мероприятия, направленные на развитие системы территориального общественного самоуправления Республики Татарстан</t>
  </si>
  <si>
    <t>14 2 06 63250</t>
  </si>
  <si>
    <t>Субсидии на поддержку животноводства</t>
  </si>
  <si>
    <t>99 0 00 80060</t>
  </si>
  <si>
    <t>Прочие межбюджетные трансферты общего характера</t>
  </si>
  <si>
    <t>99 0 00 25141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</si>
  <si>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</si>
  <si>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99 0 00 34002</t>
  </si>
  <si>
    <t>Взнос в уставные капиталы</t>
  </si>
  <si>
    <t>99 0 00 25190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</si>
  <si>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</si>
  <si>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Развитие детско-юношеского спорта</t>
  </si>
  <si>
    <t>Обеспечение проведения выборов и референдумов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</si>
  <si>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</si>
  <si>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культуры, находящихся на территории сельских поселений</t>
  </si>
  <si>
    <t>04 1 01 L4970</t>
  </si>
  <si>
    <t>14 7 01 L5670</t>
  </si>
  <si>
    <t>Устойчивое развитие сельских территорий</t>
  </si>
  <si>
    <t>14 7 00 00000</t>
  </si>
  <si>
    <t>Подпрограмма "Устойчивое развитие сельских территорий"</t>
  </si>
  <si>
    <t>99 0 00 79010</t>
  </si>
  <si>
    <t>Возмещение затрат организаций потребительской кооперации в части транспортных расходов</t>
  </si>
  <si>
    <t>02 4 03 21110</t>
  </si>
  <si>
    <t>Мероприятия, направленные на развитие образования в Республике Татарстан</t>
  </si>
  <si>
    <t>37 2 01 43620</t>
  </si>
  <si>
    <t>Мероприятия в области образования, направленные на поддержку молодых специалистов</t>
  </si>
  <si>
    <t>37 2 01 43650</t>
  </si>
  <si>
    <t>02 1 04 43625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</si>
  <si>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</si>
  <si>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02 2 01 43624</t>
  </si>
  <si>
    <t>Мероприятия в области образования, направленные на поддрежку молодых специалистов в образовательных организациях</t>
  </si>
  <si>
    <t>02 3 04 43621</t>
  </si>
  <si>
    <t>08 7 01 L5193</t>
  </si>
  <si>
    <t>08 7 01 L5194</t>
  </si>
  <si>
    <t>Мероприятия в области образования, направленные на поддрежку молодых специалистов в многопрофильных организациях дополнительного образования</t>
  </si>
  <si>
    <t>13</t>
  </si>
  <si>
    <t>02 3 04 43622</t>
  </si>
  <si>
    <t>99 0 00 25131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</si>
  <si>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</si>
  <si>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</si>
  <si>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99 0 00 60450</t>
  </si>
  <si>
    <t>Прочие мероприятия в области сельского хозяйства</t>
  </si>
  <si>
    <t>02 2 09 21110</t>
  </si>
  <si>
    <t>02 2 09 43600</t>
  </si>
  <si>
    <t>Проведение мероприятий для детей и молодежи</t>
  </si>
  <si>
    <t>Приложение № 3</t>
  </si>
  <si>
    <t>за 2020 год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</si>
  <si>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</si>
  <si>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13 4 01 05370</t>
  </si>
  <si>
    <t>Единовременное пособие членам семей, а также родителям погибших (умерших) сотрудников органов местного самоуправления</t>
  </si>
  <si>
    <t>99 0 00 49110</t>
  </si>
  <si>
    <t>Софинансирование с местного бюджета мероприятии по обеспечению организации отдыха детей в каникулярное время</t>
  </si>
  <si>
    <t>10 1 01 S2320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</si>
  <si>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2018-2022 годы"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</si>
  <si>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</si>
  <si>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</si>
  <si>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</si>
  <si>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02 2 02 S0050</t>
  </si>
  <si>
    <t>Развитие дошкольного образовательных организаций источником софинансирования которых являются субсидии на образование</t>
  </si>
  <si>
    <t>02 1 03 S0050</t>
  </si>
  <si>
    <t>Озеленение</t>
  </si>
  <si>
    <t>99 0 00 78030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</si>
  <si>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</si>
  <si>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99 0 00 25361</t>
  </si>
  <si>
    <t>Обеспечение безопасности на водных объектах</t>
  </si>
  <si>
    <t>99 0 00 20050</t>
  </si>
  <si>
    <t>Муниципальная программа "Развитие субъектов малого и среднего предпринимательства Елабужского муниципального района на 2016-2022 годы"</t>
  </si>
  <si>
    <t>13 0 01 02040</t>
  </si>
  <si>
    <t>Обязательное страхование муниципальных служащих</t>
  </si>
  <si>
    <t>99 0 00 92410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</si>
  <si>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</si>
  <si>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99 0 00 S0040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</si>
  <si>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</si>
  <si>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</si>
  <si>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</si>
  <si>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02 2 08 53031</t>
  </si>
  <si>
    <t xml:space="preserve">к решению Совета </t>
  </si>
  <si>
    <t>Елабужского муниципального района</t>
  </si>
  <si>
    <t>Кассовое исполнение</t>
  </si>
  <si>
    <t>Реализация государственных полномочий РТ в области образования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</si>
  <si>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</si>
  <si>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Муниципальная программа "Реализация антикоррупционной политики в ЕМР на 2015-2022 годы"</t>
  </si>
  <si>
    <t>Муниципальная программа "Улучшение условий и охраны труда работников органов местного самоуправления ЕМР на 2017-2022 годы"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</si>
  <si>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</si>
  <si>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</si>
  <si>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</si>
  <si>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</si>
  <si>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</si>
  <si>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 распоряжению земельными участками, государственная собственность на которые не разграничена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</si>
  <si>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</si>
  <si>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Реализация государственных полномочий по государственной регистрации актов гражданского состояния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</si>
  <si>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</si>
  <si>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Муниципальная программа "Пожарная безопасность на 2017-2022 годы в ЕМР"</t>
  </si>
  <si>
    <t>Муниципальная программа "Профилактика правонарушений и охраны общественного порядка в ЕМР на 2017-2022 годы" (Общественные пункты общественного порядка)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</si>
  <si>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</si>
  <si>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</si>
  <si>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</si>
  <si>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Муниципальная программа "Охрана окружающей среды на 2017-2022 годы"</t>
  </si>
  <si>
    <t>Муниципальная программа "Развитие образования в Елабужском муниципальном районе на 2017-2022 годы"</t>
  </si>
  <si>
    <t>Муниципальная программа "Сохранение, изучение и развитие государственных языков РТ и других языков в ЕМР на 2014-2022 годы"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</si>
  <si>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2017-2022 годы"</t>
  </si>
  <si>
    <t>Муниципальная программа "Профилактика правонарушений и охраны общественного порядка в ЕМР на 2017-2022 годы" (МБУ "Центр "Форпост" ЕМР)</t>
  </si>
  <si>
    <t>Муниципальная программа "Развитие физической культуры и спорта и повышение эффективности реализации молодежной политики в Елабужском муниципальном районе на 2017-2022 годы"</t>
  </si>
  <si>
    <t>Муниципальная программа "Реализация государственной национальной политики в ЕМР на 2017-2022 годы"</t>
  </si>
  <si>
    <t>Муниципальная программа "Развитие культуры в Елабужском муниципальном районе на 2017-2022 годы"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</si>
  <si>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</si>
  <si>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</si>
  <si>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</si>
  <si>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</si>
  <si>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</si>
  <si>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№ 53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</si>
</sst>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"/>
    <numFmt numFmtId="181" formatCode="000"/>
    <numFmt numFmtId="182" formatCode="0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18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wrapText="1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0" fontId="0" fillId="0" borderId="0" xfId="0" applyNumberFormat="1" applyFill="1"/>
    <xf numFmtId="0" fontId="0" fillId="0" borderId="0" xfId="0" applyBorder="1"/>
    <xf numFmtId="0" fontId="8" fillId="0" borderId="0" xfId="0" applyFont="1" applyFill="1" applyBorder="1"/>
    <xf numFmtId="0" fontId="6" fillId="0" borderId="0" xfId="0" applyFont="1" applyFill="1" applyAlignment="1"/>
    <xf numFmtId="0" fontId="6" fillId="0" borderId="0" xfId="0" quotePrefix="1" applyFont="1" applyFill="1" applyAlignment="1">
      <alignment horizontal="left" vertical="top"/>
    </xf>
    <xf numFmtId="0" fontId="0" fillId="0" borderId="0" xfId="0" applyFont="1" applyFill="1"/>
    <xf numFmtId="0" fontId="4" fillId="0" borderId="0" xfId="0" applyFont="1" applyFill="1" applyBorder="1" applyAlignment="1">
      <alignment horizontal="justify" wrapText="1"/>
    </xf>
    <xf numFmtId="182" fontId="4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vertical="center" wrapText="1"/>
    </xf>
    <xf numFmtId="18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18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80" fontId="1" fillId="2" borderId="0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Border="1" applyAlignment="1">
      <alignment horizontal="right"/>
    </xf>
    <xf numFmtId="180" fontId="4" fillId="2" borderId="0" xfId="0" applyNumberFormat="1" applyFont="1" applyFill="1" applyBorder="1" applyAlignment="1">
      <alignment horizontal="right"/>
    </xf>
    <xf numFmtId="180" fontId="4" fillId="2" borderId="0" xfId="0" applyNumberFormat="1" applyFont="1" applyFill="1" applyBorder="1" applyAlignment="1">
      <alignment horizontal="right" wrapText="1"/>
    </xf>
    <xf numFmtId="180" fontId="1" fillId="2" borderId="0" xfId="0" quotePrefix="1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181" fontId="6" fillId="0" borderId="0" xfId="0" applyNumberFormat="1" applyFont="1" applyFill="1"/>
    <xf numFmtId="180" fontId="6" fillId="0" borderId="0" xfId="0" applyNumberFormat="1" applyFont="1" applyFill="1"/>
    <xf numFmtId="180" fontId="0" fillId="0" borderId="0" xfId="0" applyNumberFormat="1" applyBorder="1"/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1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L414"/>
  <sheetViews>
    <sheetView tabSelected="1" zoomScale="90" zoomScaleNormal="90" zoomScaleSheetLayoutView="100" workbookViewId="0">
      <selection activeCell="D4" sqref="D4"/>
    </sheetView>
  </sheetViews>
  <sheetFormatPr defaultRowHeight="13.2" x14ac:dyDescent="0.25"/>
  <cols>
    <col min="1" max="1" width="62.33203125" style="1" customWidth="1"/>
    <col min="2" max="2" width="8.33203125" customWidth="1"/>
    <col min="3" max="3" width="7.88671875" customWidth="1"/>
    <col min="4" max="4" width="19" customWidth="1"/>
    <col min="5" max="5" width="8.109375" style="2" customWidth="1"/>
    <col min="6" max="6" width="16.44140625" style="13" customWidth="1"/>
  </cols>
  <sheetData>
    <row r="1" spans="1:6" ht="15.75" customHeight="1" x14ac:dyDescent="0.35">
      <c r="A1" s="72" t="s">
        <v>259</v>
      </c>
      <c r="B1" s="72"/>
      <c r="C1" s="72"/>
      <c r="D1" s="72"/>
      <c r="E1" s="72"/>
      <c r="F1" s="72"/>
    </row>
    <row r="2" spans="1:6" ht="18" x14ac:dyDescent="0.25">
      <c r="A2" s="73" t="s">
        <v>290</v>
      </c>
      <c r="B2" s="73"/>
      <c r="C2" s="73"/>
      <c r="D2" s="73"/>
      <c r="E2" s="73"/>
      <c r="F2" s="73"/>
    </row>
    <row r="3" spans="1:6" ht="18" x14ac:dyDescent="0.25">
      <c r="A3" s="73" t="s">
        <v>291</v>
      </c>
      <c r="B3" s="73"/>
      <c r="C3" s="73"/>
      <c r="D3" s="73"/>
      <c r="E3" s="73"/>
      <c r="F3" s="73"/>
    </row>
    <row r="4" spans="1:6" s="18" customFormat="1" ht="18" x14ac:dyDescent="0.35">
      <c r="A4" s="67"/>
      <c r="B4" s="68"/>
      <c r="C4" s="16"/>
      <c r="D4" s="17" t="s">
        <v>324</v>
      </c>
      <c r="E4" s="69"/>
      <c r="F4" s="70"/>
    </row>
    <row r="5" spans="1:6" ht="15.6" x14ac:dyDescent="0.3">
      <c r="F5" s="11"/>
    </row>
    <row r="7" spans="1:6" ht="18" customHeight="1" x14ac:dyDescent="0.35">
      <c r="A7" s="76" t="s">
        <v>23</v>
      </c>
      <c r="B7" s="76"/>
      <c r="C7" s="76"/>
      <c r="D7" s="76"/>
      <c r="E7" s="76"/>
      <c r="F7" s="76"/>
    </row>
    <row r="8" spans="1:6" ht="18" customHeight="1" x14ac:dyDescent="0.35">
      <c r="A8" s="76" t="s">
        <v>93</v>
      </c>
      <c r="B8" s="76"/>
      <c r="C8" s="76"/>
      <c r="D8" s="76"/>
      <c r="E8" s="76"/>
      <c r="F8" s="76"/>
    </row>
    <row r="9" spans="1:6" ht="18" customHeight="1" x14ac:dyDescent="0.35">
      <c r="A9" s="76" t="s">
        <v>94</v>
      </c>
      <c r="B9" s="76"/>
      <c r="C9" s="76"/>
      <c r="D9" s="76"/>
      <c r="E9" s="76"/>
      <c r="F9" s="76"/>
    </row>
    <row r="10" spans="1:6" ht="18" customHeight="1" x14ac:dyDescent="0.35">
      <c r="A10" s="76" t="s">
        <v>75</v>
      </c>
      <c r="B10" s="76"/>
      <c r="C10" s="76"/>
      <c r="D10" s="76"/>
      <c r="E10" s="76"/>
      <c r="F10" s="76"/>
    </row>
    <row r="11" spans="1:6" ht="18" customHeight="1" x14ac:dyDescent="0.35">
      <c r="A11" s="76" t="s">
        <v>95</v>
      </c>
      <c r="B11" s="76"/>
      <c r="C11" s="76"/>
      <c r="D11" s="76"/>
      <c r="E11" s="76"/>
      <c r="F11" s="76"/>
    </row>
    <row r="12" spans="1:6" ht="18" customHeight="1" x14ac:dyDescent="0.35">
      <c r="A12" s="80" t="s">
        <v>260</v>
      </c>
      <c r="B12" s="80"/>
      <c r="C12" s="80"/>
      <c r="D12" s="80"/>
      <c r="E12" s="80"/>
      <c r="F12" s="80"/>
    </row>
    <row r="13" spans="1:6" ht="16.5" customHeight="1" x14ac:dyDescent="0.3">
      <c r="A13" s="3"/>
      <c r="B13" s="3"/>
      <c r="C13" s="3"/>
      <c r="D13" s="3"/>
      <c r="E13" s="3"/>
      <c r="F13" s="12"/>
    </row>
    <row r="14" spans="1:6" ht="15" customHeight="1" x14ac:dyDescent="0.3">
      <c r="A14" s="9"/>
      <c r="B14" s="9"/>
      <c r="C14" s="9"/>
      <c r="D14" s="9"/>
      <c r="E14" s="9"/>
      <c r="F14" s="10" t="s">
        <v>0</v>
      </c>
    </row>
    <row r="15" spans="1:6" x14ac:dyDescent="0.25">
      <c r="A15" s="74" t="s">
        <v>1</v>
      </c>
      <c r="B15" s="79" t="s">
        <v>2</v>
      </c>
      <c r="C15" s="79" t="s">
        <v>96</v>
      </c>
      <c r="D15" s="74" t="s">
        <v>97</v>
      </c>
      <c r="E15" s="77" t="s">
        <v>3</v>
      </c>
      <c r="F15" s="78" t="s">
        <v>292</v>
      </c>
    </row>
    <row r="16" spans="1:6" ht="20.25" customHeight="1" x14ac:dyDescent="0.25">
      <c r="A16" s="74"/>
      <c r="B16" s="79"/>
      <c r="C16" s="79"/>
      <c r="D16" s="75"/>
      <c r="E16" s="77"/>
      <c r="F16" s="78"/>
    </row>
    <row r="17" spans="1:140" s="14" customFormat="1" ht="15.6" x14ac:dyDescent="0.3">
      <c r="A17" s="19" t="s">
        <v>98</v>
      </c>
      <c r="B17" s="20">
        <v>1</v>
      </c>
      <c r="C17" s="21"/>
      <c r="D17" s="22"/>
      <c r="E17" s="23"/>
      <c r="F17" s="24">
        <f>F18+F22+F30+F47+F53+F57</f>
        <v>151784.16492000001</v>
      </c>
    </row>
    <row r="18" spans="1:140" s="14" customFormat="1" ht="31.2" x14ac:dyDescent="0.3">
      <c r="A18" s="25" t="s">
        <v>24</v>
      </c>
      <c r="B18" s="26">
        <v>1</v>
      </c>
      <c r="C18" s="26">
        <v>2</v>
      </c>
      <c r="D18" s="27"/>
      <c r="E18" s="28"/>
      <c r="F18" s="57">
        <f>F19</f>
        <v>1457.1</v>
      </c>
    </row>
    <row r="19" spans="1:140" s="14" customFormat="1" ht="15.6" x14ac:dyDescent="0.3">
      <c r="A19" s="30" t="s">
        <v>79</v>
      </c>
      <c r="B19" s="27" t="s">
        <v>4</v>
      </c>
      <c r="C19" s="27" t="s">
        <v>5</v>
      </c>
      <c r="D19" s="27" t="s">
        <v>99</v>
      </c>
      <c r="E19" s="27"/>
      <c r="F19" s="57">
        <f>F21</f>
        <v>1457.1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</row>
    <row r="20" spans="1:140" s="14" customFormat="1" ht="15.6" x14ac:dyDescent="0.3">
      <c r="A20" s="25" t="s">
        <v>6</v>
      </c>
      <c r="B20" s="26">
        <v>1</v>
      </c>
      <c r="C20" s="26">
        <v>2</v>
      </c>
      <c r="D20" s="31" t="s">
        <v>100</v>
      </c>
      <c r="E20" s="28"/>
      <c r="F20" s="57">
        <f>F21</f>
        <v>1457.1</v>
      </c>
    </row>
    <row r="21" spans="1:140" s="14" customFormat="1" ht="62.4" x14ac:dyDescent="0.3">
      <c r="A21" s="30" t="s">
        <v>37</v>
      </c>
      <c r="B21" s="27" t="s">
        <v>4</v>
      </c>
      <c r="C21" s="27" t="s">
        <v>5</v>
      </c>
      <c r="D21" s="31" t="s">
        <v>100</v>
      </c>
      <c r="E21" s="27">
        <v>100</v>
      </c>
      <c r="F21" s="57">
        <v>1457.1</v>
      </c>
    </row>
    <row r="22" spans="1:140" s="14" customFormat="1" ht="46.8" x14ac:dyDescent="0.3">
      <c r="A22" s="25" t="s">
        <v>17</v>
      </c>
      <c r="B22" s="26">
        <v>1</v>
      </c>
      <c r="C22" s="26">
        <v>3</v>
      </c>
      <c r="D22" s="31"/>
      <c r="E22" s="28"/>
      <c r="F22" s="57">
        <f>F23</f>
        <v>22893.399999999998</v>
      </c>
    </row>
    <row r="23" spans="1:140" s="14" customFormat="1" ht="15.6" x14ac:dyDescent="0.3">
      <c r="A23" s="30" t="s">
        <v>79</v>
      </c>
      <c r="B23" s="26">
        <v>1</v>
      </c>
      <c r="C23" s="26">
        <v>3</v>
      </c>
      <c r="D23" s="31" t="s">
        <v>99</v>
      </c>
      <c r="E23" s="28"/>
      <c r="F23" s="57">
        <f>F24+F28</f>
        <v>22893.399999999998</v>
      </c>
    </row>
    <row r="24" spans="1:140" s="14" customFormat="1" ht="15.6" x14ac:dyDescent="0.3">
      <c r="A24" s="25" t="s">
        <v>8</v>
      </c>
      <c r="B24" s="26">
        <v>1</v>
      </c>
      <c r="C24" s="26">
        <v>3</v>
      </c>
      <c r="D24" s="31" t="s">
        <v>101</v>
      </c>
      <c r="E24" s="28"/>
      <c r="F24" s="57">
        <f>F25+F26+F27</f>
        <v>22294.799999999999</v>
      </c>
    </row>
    <row r="25" spans="1:140" s="14" customFormat="1" ht="62.4" x14ac:dyDescent="0.3">
      <c r="A25" s="30" t="s">
        <v>37</v>
      </c>
      <c r="B25" s="27" t="s">
        <v>4</v>
      </c>
      <c r="C25" s="27" t="s">
        <v>7</v>
      </c>
      <c r="D25" s="27" t="s">
        <v>101</v>
      </c>
      <c r="E25" s="27">
        <v>100</v>
      </c>
      <c r="F25" s="57">
        <v>13864.9</v>
      </c>
    </row>
    <row r="26" spans="1:140" s="14" customFormat="1" ht="31.2" x14ac:dyDescent="0.3">
      <c r="A26" s="30" t="s">
        <v>91</v>
      </c>
      <c r="B26" s="27" t="s">
        <v>4</v>
      </c>
      <c r="C26" s="27" t="s">
        <v>7</v>
      </c>
      <c r="D26" s="27" t="s">
        <v>101</v>
      </c>
      <c r="E26" s="27">
        <v>200</v>
      </c>
      <c r="F26" s="57">
        <v>8255.6</v>
      </c>
    </row>
    <row r="27" spans="1:140" s="14" customFormat="1" ht="15.6" x14ac:dyDescent="0.3">
      <c r="A27" s="30" t="s">
        <v>39</v>
      </c>
      <c r="B27" s="27" t="s">
        <v>4</v>
      </c>
      <c r="C27" s="27" t="s">
        <v>7</v>
      </c>
      <c r="D27" s="27" t="s">
        <v>101</v>
      </c>
      <c r="E27" s="27">
        <v>800</v>
      </c>
      <c r="F27" s="57">
        <v>174.3</v>
      </c>
    </row>
    <row r="28" spans="1:140" s="14" customFormat="1" ht="46.8" x14ac:dyDescent="0.3">
      <c r="A28" s="30" t="s">
        <v>198</v>
      </c>
      <c r="B28" s="27" t="s">
        <v>4</v>
      </c>
      <c r="C28" s="31" t="s">
        <v>7</v>
      </c>
      <c r="D28" s="31" t="s">
        <v>197</v>
      </c>
      <c r="E28" s="38"/>
      <c r="F28" s="29">
        <f>F29</f>
        <v>598.6</v>
      </c>
    </row>
    <row r="29" spans="1:140" s="14" customFormat="1" ht="15.6" x14ac:dyDescent="0.3">
      <c r="A29" s="30" t="s">
        <v>41</v>
      </c>
      <c r="B29" s="27" t="s">
        <v>4</v>
      </c>
      <c r="C29" s="31" t="s">
        <v>7</v>
      </c>
      <c r="D29" s="31" t="s">
        <v>197</v>
      </c>
      <c r="E29" s="27">
        <v>500</v>
      </c>
      <c r="F29" s="29">
        <v>598.6</v>
      </c>
    </row>
    <row r="30" spans="1:140" s="14" customFormat="1" ht="31.2" x14ac:dyDescent="0.3">
      <c r="A30" s="30" t="s">
        <v>52</v>
      </c>
      <c r="B30" s="27" t="s">
        <v>4</v>
      </c>
      <c r="C30" s="26">
        <v>4</v>
      </c>
      <c r="D30" s="27"/>
      <c r="E30" s="27"/>
      <c r="F30" s="57">
        <f>F31+F36+F38+F44+F33</f>
        <v>42656.700000000004</v>
      </c>
    </row>
    <row r="31" spans="1:140" s="14" customFormat="1" ht="31.2" x14ac:dyDescent="0.3">
      <c r="A31" s="30" t="s">
        <v>293</v>
      </c>
      <c r="B31" s="27" t="s">
        <v>4</v>
      </c>
      <c r="C31" s="27" t="s">
        <v>32</v>
      </c>
      <c r="D31" s="31" t="s">
        <v>102</v>
      </c>
      <c r="E31" s="27"/>
      <c r="F31" s="57">
        <f>F32</f>
        <v>356.4</v>
      </c>
    </row>
    <row r="32" spans="1:140" s="14" customFormat="1" ht="62.4" x14ac:dyDescent="0.3">
      <c r="A32" s="30" t="s">
        <v>37</v>
      </c>
      <c r="B32" s="27" t="s">
        <v>4</v>
      </c>
      <c r="C32" s="27" t="s">
        <v>32</v>
      </c>
      <c r="D32" s="31" t="s">
        <v>102</v>
      </c>
      <c r="E32" s="27">
        <v>100</v>
      </c>
      <c r="F32" s="57">
        <v>356.4</v>
      </c>
    </row>
    <row r="33" spans="1:139" s="14" customFormat="1" ht="46.8" x14ac:dyDescent="0.3">
      <c r="A33" s="30" t="s">
        <v>280</v>
      </c>
      <c r="B33" s="27" t="s">
        <v>4</v>
      </c>
      <c r="C33" s="27" t="s">
        <v>32</v>
      </c>
      <c r="D33" s="32" t="s">
        <v>281</v>
      </c>
      <c r="E33" s="27"/>
      <c r="F33" s="29">
        <f>F34+F35</f>
        <v>160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</row>
    <row r="34" spans="1:139" s="14" customFormat="1" ht="62.4" x14ac:dyDescent="0.3">
      <c r="A34" s="30" t="s">
        <v>37</v>
      </c>
      <c r="B34" s="27" t="s">
        <v>4</v>
      </c>
      <c r="C34" s="27" t="s">
        <v>32</v>
      </c>
      <c r="D34" s="32" t="s">
        <v>281</v>
      </c>
      <c r="E34" s="27">
        <v>100</v>
      </c>
      <c r="F34" s="29">
        <f>115.2+34.8</f>
        <v>150</v>
      </c>
    </row>
    <row r="35" spans="1:139" s="14" customFormat="1" ht="31.2" x14ac:dyDescent="0.3">
      <c r="A35" s="30" t="s">
        <v>91</v>
      </c>
      <c r="B35" s="27" t="s">
        <v>4</v>
      </c>
      <c r="C35" s="27" t="s">
        <v>32</v>
      </c>
      <c r="D35" s="32" t="s">
        <v>281</v>
      </c>
      <c r="E35" s="27">
        <v>200</v>
      </c>
      <c r="F35" s="29">
        <v>10</v>
      </c>
    </row>
    <row r="36" spans="1:139" s="14" customFormat="1" ht="62.4" x14ac:dyDescent="0.3">
      <c r="A36" s="30" t="s">
        <v>294</v>
      </c>
      <c r="B36" s="27" t="s">
        <v>4</v>
      </c>
      <c r="C36" s="27" t="s">
        <v>32</v>
      </c>
      <c r="D36" s="31" t="s">
        <v>103</v>
      </c>
      <c r="E36" s="27"/>
      <c r="F36" s="57">
        <f>F37</f>
        <v>2.4</v>
      </c>
    </row>
    <row r="37" spans="1:139" s="14" customFormat="1" ht="62.4" x14ac:dyDescent="0.3">
      <c r="A37" s="30" t="s">
        <v>37</v>
      </c>
      <c r="B37" s="27" t="s">
        <v>4</v>
      </c>
      <c r="C37" s="27" t="s">
        <v>32</v>
      </c>
      <c r="D37" s="31" t="s">
        <v>103</v>
      </c>
      <c r="E37" s="27">
        <v>100</v>
      </c>
      <c r="F37" s="57">
        <f>1.843+0.557</f>
        <v>2.4</v>
      </c>
    </row>
    <row r="38" spans="1:139" s="14" customFormat="1" ht="15.6" x14ac:dyDescent="0.3">
      <c r="A38" s="30" t="s">
        <v>79</v>
      </c>
      <c r="B38" s="27" t="s">
        <v>4</v>
      </c>
      <c r="C38" s="26">
        <v>4</v>
      </c>
      <c r="D38" s="27" t="s">
        <v>99</v>
      </c>
      <c r="E38" s="27"/>
      <c r="F38" s="57">
        <f>F39+F45</f>
        <v>41780.800000000003</v>
      </c>
    </row>
    <row r="39" spans="1:139" s="14" customFormat="1" ht="15.6" x14ac:dyDescent="0.3">
      <c r="A39" s="25" t="s">
        <v>8</v>
      </c>
      <c r="B39" s="26">
        <v>1</v>
      </c>
      <c r="C39" s="26">
        <v>4</v>
      </c>
      <c r="D39" s="27" t="s">
        <v>101</v>
      </c>
      <c r="E39" s="28"/>
      <c r="F39" s="57">
        <f>F40+F41+F42</f>
        <v>41424.400000000001</v>
      </c>
    </row>
    <row r="40" spans="1:139" s="14" customFormat="1" ht="62.4" x14ac:dyDescent="0.3">
      <c r="A40" s="30" t="s">
        <v>37</v>
      </c>
      <c r="B40" s="27" t="s">
        <v>4</v>
      </c>
      <c r="C40" s="26">
        <v>4</v>
      </c>
      <c r="D40" s="27" t="s">
        <v>101</v>
      </c>
      <c r="E40" s="27">
        <v>100</v>
      </c>
      <c r="F40" s="57">
        <v>35097.199999999997</v>
      </c>
    </row>
    <row r="41" spans="1:139" s="14" customFormat="1" ht="31.2" x14ac:dyDescent="0.3">
      <c r="A41" s="30" t="s">
        <v>91</v>
      </c>
      <c r="B41" s="27" t="s">
        <v>4</v>
      </c>
      <c r="C41" s="26">
        <v>4</v>
      </c>
      <c r="D41" s="27" t="s">
        <v>101</v>
      </c>
      <c r="E41" s="27">
        <v>200</v>
      </c>
      <c r="F41" s="58">
        <v>6129.8</v>
      </c>
    </row>
    <row r="42" spans="1:139" s="14" customFormat="1" ht="15.6" x14ac:dyDescent="0.3">
      <c r="A42" s="30" t="s">
        <v>39</v>
      </c>
      <c r="B42" s="27" t="s">
        <v>4</v>
      </c>
      <c r="C42" s="26">
        <v>4</v>
      </c>
      <c r="D42" s="27" t="s">
        <v>101</v>
      </c>
      <c r="E42" s="27">
        <v>800</v>
      </c>
      <c r="F42" s="58">
        <v>197.4</v>
      </c>
    </row>
    <row r="43" spans="1:139" s="14" customFormat="1" ht="46.8" x14ac:dyDescent="0.3">
      <c r="A43" s="30" t="s">
        <v>198</v>
      </c>
      <c r="B43" s="27" t="s">
        <v>4</v>
      </c>
      <c r="C43" s="27" t="s">
        <v>32</v>
      </c>
      <c r="D43" s="31" t="s">
        <v>197</v>
      </c>
      <c r="E43" s="27"/>
      <c r="F43" s="57">
        <f>F44</f>
        <v>357.1</v>
      </c>
    </row>
    <row r="44" spans="1:139" s="14" customFormat="1" ht="15.6" x14ac:dyDescent="0.3">
      <c r="A44" s="30" t="s">
        <v>41</v>
      </c>
      <c r="B44" s="27" t="s">
        <v>4</v>
      </c>
      <c r="C44" s="27" t="s">
        <v>32</v>
      </c>
      <c r="D44" s="31" t="s">
        <v>197</v>
      </c>
      <c r="E44" s="27">
        <v>500</v>
      </c>
      <c r="F44" s="57">
        <v>357.1</v>
      </c>
    </row>
    <row r="45" spans="1:139" s="14" customFormat="1" ht="31.2" x14ac:dyDescent="0.3">
      <c r="A45" s="30" t="s">
        <v>212</v>
      </c>
      <c r="B45" s="27" t="s">
        <v>4</v>
      </c>
      <c r="C45" s="27" t="s">
        <v>32</v>
      </c>
      <c r="D45" s="32" t="s">
        <v>211</v>
      </c>
      <c r="E45" s="27"/>
      <c r="F45" s="57">
        <f>F46</f>
        <v>356.4</v>
      </c>
    </row>
    <row r="46" spans="1:139" s="14" customFormat="1" ht="62.4" x14ac:dyDescent="0.3">
      <c r="A46" s="30" t="s">
        <v>37</v>
      </c>
      <c r="B46" s="27" t="s">
        <v>4</v>
      </c>
      <c r="C46" s="27" t="s">
        <v>32</v>
      </c>
      <c r="D46" s="32" t="s">
        <v>211</v>
      </c>
      <c r="E46" s="27">
        <v>100</v>
      </c>
      <c r="F46" s="57">
        <v>356.4</v>
      </c>
    </row>
    <row r="47" spans="1:139" s="14" customFormat="1" ht="46.8" x14ac:dyDescent="0.3">
      <c r="A47" s="25" t="s">
        <v>25</v>
      </c>
      <c r="B47" s="26">
        <v>1</v>
      </c>
      <c r="C47" s="26">
        <v>6</v>
      </c>
      <c r="D47" s="31"/>
      <c r="E47" s="28"/>
      <c r="F47" s="57">
        <f>F48</f>
        <v>17813.86492</v>
      </c>
    </row>
    <row r="48" spans="1:139" s="14" customFormat="1" ht="15.6" x14ac:dyDescent="0.3">
      <c r="A48" s="30" t="s">
        <v>79</v>
      </c>
      <c r="B48" s="27" t="s">
        <v>4</v>
      </c>
      <c r="C48" s="27" t="s">
        <v>38</v>
      </c>
      <c r="D48" s="27" t="s">
        <v>99</v>
      </c>
      <c r="E48" s="28"/>
      <c r="F48" s="57">
        <f>F49</f>
        <v>17813.86492</v>
      </c>
    </row>
    <row r="49" spans="1:6" s="14" customFormat="1" ht="15.6" x14ac:dyDescent="0.3">
      <c r="A49" s="25" t="s">
        <v>8</v>
      </c>
      <c r="B49" s="27" t="s">
        <v>4</v>
      </c>
      <c r="C49" s="27" t="s">
        <v>38</v>
      </c>
      <c r="D49" s="27" t="s">
        <v>101</v>
      </c>
      <c r="E49" s="27"/>
      <c r="F49" s="57">
        <f>F50+F51+F52</f>
        <v>17813.86492</v>
      </c>
    </row>
    <row r="50" spans="1:6" s="14" customFormat="1" ht="62.4" x14ac:dyDescent="0.3">
      <c r="A50" s="30" t="s">
        <v>37</v>
      </c>
      <c r="B50" s="27" t="s">
        <v>4</v>
      </c>
      <c r="C50" s="27" t="s">
        <v>38</v>
      </c>
      <c r="D50" s="27" t="s">
        <v>101</v>
      </c>
      <c r="E50" s="27">
        <v>100</v>
      </c>
      <c r="F50" s="57">
        <v>15465.5</v>
      </c>
    </row>
    <row r="51" spans="1:6" s="14" customFormat="1" ht="31.2" x14ac:dyDescent="0.3">
      <c r="A51" s="30" t="s">
        <v>91</v>
      </c>
      <c r="B51" s="27" t="s">
        <v>4</v>
      </c>
      <c r="C51" s="27" t="s">
        <v>38</v>
      </c>
      <c r="D51" s="27" t="s">
        <v>101</v>
      </c>
      <c r="E51" s="27">
        <v>200</v>
      </c>
      <c r="F51" s="58">
        <v>2338.1</v>
      </c>
    </row>
    <row r="52" spans="1:6" s="14" customFormat="1" ht="15.6" x14ac:dyDescent="0.3">
      <c r="A52" s="30" t="s">
        <v>39</v>
      </c>
      <c r="B52" s="27" t="s">
        <v>4</v>
      </c>
      <c r="C52" s="27" t="s">
        <v>38</v>
      </c>
      <c r="D52" s="27" t="s">
        <v>101</v>
      </c>
      <c r="E52" s="27">
        <v>800</v>
      </c>
      <c r="F52" s="58">
        <f>5.26492+5</f>
        <v>10.26492</v>
      </c>
    </row>
    <row r="53" spans="1:6" s="14" customFormat="1" ht="15.6" x14ac:dyDescent="0.3">
      <c r="A53" s="30" t="s">
        <v>226</v>
      </c>
      <c r="B53" s="27" t="s">
        <v>4</v>
      </c>
      <c r="C53" s="33" t="s">
        <v>13</v>
      </c>
      <c r="D53" s="27"/>
      <c r="E53" s="27"/>
      <c r="F53" s="57">
        <f>F55</f>
        <v>1778.8</v>
      </c>
    </row>
    <row r="54" spans="1:6" s="14" customFormat="1" ht="15.6" x14ac:dyDescent="0.3">
      <c r="A54" s="30" t="s">
        <v>79</v>
      </c>
      <c r="B54" s="27" t="s">
        <v>4</v>
      </c>
      <c r="C54" s="33" t="s">
        <v>13</v>
      </c>
      <c r="D54" s="27" t="s">
        <v>99</v>
      </c>
      <c r="E54" s="27"/>
      <c r="F54" s="57">
        <f>F56</f>
        <v>1778.8</v>
      </c>
    </row>
    <row r="55" spans="1:6" s="14" customFormat="1" ht="46.8" x14ac:dyDescent="0.3">
      <c r="A55" s="30" t="s">
        <v>198</v>
      </c>
      <c r="B55" s="27" t="s">
        <v>4</v>
      </c>
      <c r="C55" s="33" t="s">
        <v>13</v>
      </c>
      <c r="D55" s="31" t="s">
        <v>197</v>
      </c>
      <c r="E55" s="27"/>
      <c r="F55" s="57">
        <f>F56</f>
        <v>1778.8</v>
      </c>
    </row>
    <row r="56" spans="1:6" s="14" customFormat="1" ht="15.6" x14ac:dyDescent="0.3">
      <c r="A56" s="30" t="s">
        <v>41</v>
      </c>
      <c r="B56" s="27" t="s">
        <v>4</v>
      </c>
      <c r="C56" s="33" t="s">
        <v>13</v>
      </c>
      <c r="D56" s="31" t="s">
        <v>197</v>
      </c>
      <c r="E56" s="27">
        <v>500</v>
      </c>
      <c r="F56" s="57">
        <v>1778.8</v>
      </c>
    </row>
    <row r="57" spans="1:6" s="14" customFormat="1" ht="15.6" x14ac:dyDescent="0.3">
      <c r="A57" s="25" t="s">
        <v>26</v>
      </c>
      <c r="B57" s="26">
        <v>1</v>
      </c>
      <c r="C57" s="26">
        <v>13</v>
      </c>
      <c r="D57" s="31"/>
      <c r="E57" s="28"/>
      <c r="F57" s="57">
        <f>F58+F60+F62+F66+F69+F72</f>
        <v>65184.3</v>
      </c>
    </row>
    <row r="58" spans="1:6" s="14" customFormat="1" ht="31.2" x14ac:dyDescent="0.3">
      <c r="A58" s="30" t="s">
        <v>295</v>
      </c>
      <c r="B58" s="27" t="s">
        <v>4</v>
      </c>
      <c r="C58" s="27">
        <v>13</v>
      </c>
      <c r="D58" s="31" t="s">
        <v>104</v>
      </c>
      <c r="E58" s="27"/>
      <c r="F58" s="57">
        <f>F59</f>
        <v>50</v>
      </c>
    </row>
    <row r="59" spans="1:6" s="14" customFormat="1" ht="31.2" x14ac:dyDescent="0.3">
      <c r="A59" s="30" t="s">
        <v>91</v>
      </c>
      <c r="B59" s="27" t="s">
        <v>4</v>
      </c>
      <c r="C59" s="27">
        <v>13</v>
      </c>
      <c r="D59" s="31" t="s">
        <v>104</v>
      </c>
      <c r="E59" s="27">
        <v>200</v>
      </c>
      <c r="F59" s="57">
        <v>50</v>
      </c>
    </row>
    <row r="60" spans="1:6" s="14" customFormat="1" ht="46.8" x14ac:dyDescent="0.3">
      <c r="A60" s="30" t="s">
        <v>296</v>
      </c>
      <c r="B60" s="27" t="s">
        <v>4</v>
      </c>
      <c r="C60" s="27">
        <v>13</v>
      </c>
      <c r="D60" s="32" t="s">
        <v>105</v>
      </c>
      <c r="E60" s="27"/>
      <c r="F60" s="57">
        <f>F61</f>
        <v>123.2</v>
      </c>
    </row>
    <row r="61" spans="1:6" s="14" customFormat="1" ht="31.2" x14ac:dyDescent="0.3">
      <c r="A61" s="30" t="s">
        <v>91</v>
      </c>
      <c r="B61" s="27" t="s">
        <v>4</v>
      </c>
      <c r="C61" s="27">
        <v>13</v>
      </c>
      <c r="D61" s="31" t="s">
        <v>105</v>
      </c>
      <c r="E61" s="27">
        <v>200</v>
      </c>
      <c r="F61" s="57">
        <v>123.2</v>
      </c>
    </row>
    <row r="62" spans="1:6" s="14" customFormat="1" ht="31.2" x14ac:dyDescent="0.3">
      <c r="A62" s="30" t="s">
        <v>297</v>
      </c>
      <c r="B62" s="27" t="s">
        <v>4</v>
      </c>
      <c r="C62" s="27">
        <v>13</v>
      </c>
      <c r="D62" s="31" t="s">
        <v>106</v>
      </c>
      <c r="E62" s="27"/>
      <c r="F62" s="58">
        <f>F64+F63</f>
        <v>1949.3</v>
      </c>
    </row>
    <row r="63" spans="1:6" s="14" customFormat="1" ht="62.4" x14ac:dyDescent="0.3">
      <c r="A63" s="30" t="s">
        <v>37</v>
      </c>
      <c r="B63" s="27" t="s">
        <v>4</v>
      </c>
      <c r="C63" s="27">
        <v>13</v>
      </c>
      <c r="D63" s="31" t="s">
        <v>106</v>
      </c>
      <c r="E63" s="27">
        <v>100</v>
      </c>
      <c r="F63" s="57">
        <v>1891.3</v>
      </c>
    </row>
    <row r="64" spans="1:6" s="14" customFormat="1" ht="31.2" x14ac:dyDescent="0.3">
      <c r="A64" s="30" t="s">
        <v>91</v>
      </c>
      <c r="B64" s="27" t="s">
        <v>4</v>
      </c>
      <c r="C64" s="27">
        <v>13</v>
      </c>
      <c r="D64" s="31" t="s">
        <v>106</v>
      </c>
      <c r="E64" s="27">
        <v>200</v>
      </c>
      <c r="F64" s="57">
        <v>58</v>
      </c>
    </row>
    <row r="65" spans="1:6" s="14" customFormat="1" ht="31.2" x14ac:dyDescent="0.3">
      <c r="A65" s="30" t="s">
        <v>76</v>
      </c>
      <c r="B65" s="27" t="s">
        <v>4</v>
      </c>
      <c r="C65" s="27">
        <v>13</v>
      </c>
      <c r="D65" s="31" t="s">
        <v>107</v>
      </c>
      <c r="E65" s="31"/>
      <c r="F65" s="57">
        <f>F66</f>
        <v>1184</v>
      </c>
    </row>
    <row r="66" spans="1:6" s="14" customFormat="1" ht="46.8" x14ac:dyDescent="0.3">
      <c r="A66" s="30" t="s">
        <v>77</v>
      </c>
      <c r="B66" s="27" t="s">
        <v>4</v>
      </c>
      <c r="C66" s="27">
        <v>13</v>
      </c>
      <c r="D66" s="31" t="s">
        <v>108</v>
      </c>
      <c r="E66" s="27"/>
      <c r="F66" s="57">
        <f>F67+F68</f>
        <v>1184</v>
      </c>
    </row>
    <row r="67" spans="1:6" s="14" customFormat="1" ht="62.4" x14ac:dyDescent="0.3">
      <c r="A67" s="30" t="s">
        <v>37</v>
      </c>
      <c r="B67" s="27" t="s">
        <v>4</v>
      </c>
      <c r="C67" s="27">
        <v>13</v>
      </c>
      <c r="D67" s="31" t="s">
        <v>108</v>
      </c>
      <c r="E67" s="27">
        <v>100</v>
      </c>
      <c r="F67" s="57">
        <v>1008.3</v>
      </c>
    </row>
    <row r="68" spans="1:6" s="14" customFormat="1" ht="31.2" x14ac:dyDescent="0.3">
      <c r="A68" s="30" t="s">
        <v>91</v>
      </c>
      <c r="B68" s="27" t="s">
        <v>4</v>
      </c>
      <c r="C68" s="27">
        <v>13</v>
      </c>
      <c r="D68" s="31" t="s">
        <v>108</v>
      </c>
      <c r="E68" s="27">
        <v>200</v>
      </c>
      <c r="F68" s="57">
        <v>175.7</v>
      </c>
    </row>
    <row r="69" spans="1:6" s="14" customFormat="1" ht="46.8" x14ac:dyDescent="0.3">
      <c r="A69" s="30" t="s">
        <v>214</v>
      </c>
      <c r="B69" s="26">
        <v>1</v>
      </c>
      <c r="C69" s="26">
        <v>13</v>
      </c>
      <c r="D69" s="32" t="s">
        <v>213</v>
      </c>
      <c r="E69" s="27"/>
      <c r="F69" s="57">
        <f>F71+F70</f>
        <v>5615.7</v>
      </c>
    </row>
    <row r="70" spans="1:6" s="14" customFormat="1" ht="31.2" x14ac:dyDescent="0.3">
      <c r="A70" s="30" t="s">
        <v>91</v>
      </c>
      <c r="B70" s="27" t="s">
        <v>4</v>
      </c>
      <c r="C70" s="27">
        <v>13</v>
      </c>
      <c r="D70" s="31" t="s">
        <v>213</v>
      </c>
      <c r="E70" s="31" t="s">
        <v>73</v>
      </c>
      <c r="F70" s="29">
        <v>2512</v>
      </c>
    </row>
    <row r="71" spans="1:6" s="14" customFormat="1" ht="15.6" x14ac:dyDescent="0.3">
      <c r="A71" s="30" t="s">
        <v>43</v>
      </c>
      <c r="B71" s="26">
        <v>1</v>
      </c>
      <c r="C71" s="26">
        <v>13</v>
      </c>
      <c r="D71" s="31" t="s">
        <v>213</v>
      </c>
      <c r="E71" s="27">
        <v>300</v>
      </c>
      <c r="F71" s="57">
        <v>3103.7</v>
      </c>
    </row>
    <row r="72" spans="1:6" s="14" customFormat="1" ht="15.6" x14ac:dyDescent="0.3">
      <c r="A72" s="30" t="s">
        <v>79</v>
      </c>
      <c r="B72" s="26">
        <v>1</v>
      </c>
      <c r="C72" s="26">
        <v>13</v>
      </c>
      <c r="D72" s="27" t="s">
        <v>99</v>
      </c>
      <c r="E72" s="28"/>
      <c r="F72" s="57">
        <f>F73+F77+F79+F82+F85+F88+F90+F92+F98+F104+F109+F102+F94</f>
        <v>56262.1</v>
      </c>
    </row>
    <row r="73" spans="1:6" s="14" customFormat="1" ht="15.6" x14ac:dyDescent="0.3">
      <c r="A73" s="25" t="s">
        <v>8</v>
      </c>
      <c r="B73" s="26">
        <v>1</v>
      </c>
      <c r="C73" s="26">
        <v>13</v>
      </c>
      <c r="D73" s="27" t="s">
        <v>101</v>
      </c>
      <c r="E73" s="28"/>
      <c r="F73" s="57">
        <f>F75+F74+F76</f>
        <v>10147.5</v>
      </c>
    </row>
    <row r="74" spans="1:6" s="14" customFormat="1" ht="62.4" x14ac:dyDescent="0.3">
      <c r="A74" s="30" t="s">
        <v>37</v>
      </c>
      <c r="B74" s="27" t="s">
        <v>4</v>
      </c>
      <c r="C74" s="27">
        <v>13</v>
      </c>
      <c r="D74" s="27" t="s">
        <v>101</v>
      </c>
      <c r="E74" s="27">
        <v>100</v>
      </c>
      <c r="F74" s="57">
        <v>7834.6</v>
      </c>
    </row>
    <row r="75" spans="1:6" s="14" customFormat="1" ht="31.2" x14ac:dyDescent="0.3">
      <c r="A75" s="30" t="s">
        <v>91</v>
      </c>
      <c r="B75" s="27" t="s">
        <v>4</v>
      </c>
      <c r="C75" s="27">
        <v>13</v>
      </c>
      <c r="D75" s="27" t="s">
        <v>101</v>
      </c>
      <c r="E75" s="27">
        <v>200</v>
      </c>
      <c r="F75" s="57">
        <v>2186.9</v>
      </c>
    </row>
    <row r="76" spans="1:6" s="14" customFormat="1" ht="15.6" x14ac:dyDescent="0.3">
      <c r="A76" s="30" t="s">
        <v>39</v>
      </c>
      <c r="B76" s="27" t="s">
        <v>4</v>
      </c>
      <c r="C76" s="27">
        <v>13</v>
      </c>
      <c r="D76" s="27" t="s">
        <v>101</v>
      </c>
      <c r="E76" s="27">
        <v>800</v>
      </c>
      <c r="F76" s="57">
        <v>126</v>
      </c>
    </row>
    <row r="77" spans="1:6" s="14" customFormat="1" ht="31.2" x14ac:dyDescent="0.3">
      <c r="A77" s="34" t="s">
        <v>31</v>
      </c>
      <c r="B77" s="27" t="s">
        <v>4</v>
      </c>
      <c r="C77" s="27">
        <v>13</v>
      </c>
      <c r="D77" s="27" t="s">
        <v>109</v>
      </c>
      <c r="E77" s="27"/>
      <c r="F77" s="58">
        <f>F78</f>
        <v>288.5</v>
      </c>
    </row>
    <row r="78" spans="1:6" s="14" customFormat="1" ht="15.6" x14ac:dyDescent="0.3">
      <c r="A78" s="30" t="s">
        <v>39</v>
      </c>
      <c r="B78" s="27" t="s">
        <v>4</v>
      </c>
      <c r="C78" s="27">
        <v>13</v>
      </c>
      <c r="D78" s="27" t="s">
        <v>109</v>
      </c>
      <c r="E78" s="27">
        <v>800</v>
      </c>
      <c r="F78" s="58">
        <v>288.5</v>
      </c>
    </row>
    <row r="79" spans="1:6" s="14" customFormat="1" ht="46.8" x14ac:dyDescent="0.3">
      <c r="A79" s="35" t="s">
        <v>298</v>
      </c>
      <c r="B79" s="27" t="s">
        <v>4</v>
      </c>
      <c r="C79" s="27">
        <v>13</v>
      </c>
      <c r="D79" s="27" t="s">
        <v>110</v>
      </c>
      <c r="E79" s="27"/>
      <c r="F79" s="58">
        <f>F80+F81</f>
        <v>685.6</v>
      </c>
    </row>
    <row r="80" spans="1:6" s="14" customFormat="1" ht="62.4" x14ac:dyDescent="0.3">
      <c r="A80" s="30" t="s">
        <v>37</v>
      </c>
      <c r="B80" s="27" t="s">
        <v>4</v>
      </c>
      <c r="C80" s="27">
        <v>13</v>
      </c>
      <c r="D80" s="27" t="s">
        <v>110</v>
      </c>
      <c r="E80" s="27">
        <v>100</v>
      </c>
      <c r="F80" s="57">
        <v>671.6</v>
      </c>
    </row>
    <row r="81" spans="1:140" s="14" customFormat="1" ht="31.2" x14ac:dyDescent="0.3">
      <c r="A81" s="30" t="s">
        <v>91</v>
      </c>
      <c r="B81" s="27" t="s">
        <v>4</v>
      </c>
      <c r="C81" s="27">
        <v>13</v>
      </c>
      <c r="D81" s="27" t="s">
        <v>110</v>
      </c>
      <c r="E81" s="27">
        <v>200</v>
      </c>
      <c r="F81" s="29">
        <v>14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</row>
    <row r="82" spans="1:140" s="8" customFormat="1" ht="31.2" x14ac:dyDescent="0.3">
      <c r="A82" s="30" t="s">
        <v>299</v>
      </c>
      <c r="B82" s="27" t="s">
        <v>4</v>
      </c>
      <c r="C82" s="27">
        <v>13</v>
      </c>
      <c r="D82" s="27" t="s">
        <v>111</v>
      </c>
      <c r="E82" s="27"/>
      <c r="F82" s="58">
        <f>F83+F84</f>
        <v>378.20000000000005</v>
      </c>
    </row>
    <row r="83" spans="1:140" s="14" customFormat="1" ht="62.4" x14ac:dyDescent="0.3">
      <c r="A83" s="30" t="s">
        <v>37</v>
      </c>
      <c r="B83" s="27" t="s">
        <v>4</v>
      </c>
      <c r="C83" s="27">
        <v>13</v>
      </c>
      <c r="D83" s="27" t="s">
        <v>111</v>
      </c>
      <c r="E83" s="27">
        <v>100</v>
      </c>
      <c r="F83" s="57">
        <v>346.6</v>
      </c>
    </row>
    <row r="84" spans="1:140" s="14" customFormat="1" ht="31.2" x14ac:dyDescent="0.3">
      <c r="A84" s="30" t="s">
        <v>91</v>
      </c>
      <c r="B84" s="27" t="s">
        <v>4</v>
      </c>
      <c r="C84" s="27">
        <v>13</v>
      </c>
      <c r="D84" s="27" t="s">
        <v>111</v>
      </c>
      <c r="E84" s="27">
        <v>200</v>
      </c>
      <c r="F84" s="29">
        <v>31.6</v>
      </c>
    </row>
    <row r="85" spans="1:140" s="15" customFormat="1" ht="31.2" x14ac:dyDescent="0.3">
      <c r="A85" s="30" t="s">
        <v>300</v>
      </c>
      <c r="B85" s="27" t="s">
        <v>4</v>
      </c>
      <c r="C85" s="27">
        <v>13</v>
      </c>
      <c r="D85" s="27" t="s">
        <v>112</v>
      </c>
      <c r="E85" s="27"/>
      <c r="F85" s="58">
        <f>F87+F86</f>
        <v>154.70000000000002</v>
      </c>
    </row>
    <row r="86" spans="1:140" s="15" customFormat="1" ht="62.4" x14ac:dyDescent="0.3">
      <c r="A86" s="30" t="s">
        <v>37</v>
      </c>
      <c r="B86" s="27" t="s">
        <v>4</v>
      </c>
      <c r="C86" s="27">
        <v>13</v>
      </c>
      <c r="D86" s="31" t="s">
        <v>112</v>
      </c>
      <c r="E86" s="31" t="s">
        <v>54</v>
      </c>
      <c r="F86" s="29">
        <v>5.8</v>
      </c>
    </row>
    <row r="87" spans="1:140" s="8" customFormat="1" ht="31.2" x14ac:dyDescent="0.3">
      <c r="A87" s="30" t="s">
        <v>91</v>
      </c>
      <c r="B87" s="27" t="s">
        <v>4</v>
      </c>
      <c r="C87" s="27">
        <v>13</v>
      </c>
      <c r="D87" s="27" t="s">
        <v>112</v>
      </c>
      <c r="E87" s="27">
        <v>200</v>
      </c>
      <c r="F87" s="57">
        <v>148.9</v>
      </c>
    </row>
    <row r="88" spans="1:140" s="8" customFormat="1" ht="46.8" x14ac:dyDescent="0.3">
      <c r="A88" s="30" t="s">
        <v>301</v>
      </c>
      <c r="B88" s="27" t="s">
        <v>4</v>
      </c>
      <c r="C88" s="27">
        <v>13</v>
      </c>
      <c r="D88" s="27" t="s">
        <v>113</v>
      </c>
      <c r="E88" s="27"/>
      <c r="F88" s="57">
        <f>F89</f>
        <v>0.5</v>
      </c>
    </row>
    <row r="89" spans="1:140" s="8" customFormat="1" ht="62.4" x14ac:dyDescent="0.3">
      <c r="A89" s="30" t="s">
        <v>37</v>
      </c>
      <c r="B89" s="27" t="s">
        <v>4</v>
      </c>
      <c r="C89" s="27">
        <v>13</v>
      </c>
      <c r="D89" s="27" t="s">
        <v>113</v>
      </c>
      <c r="E89" s="27">
        <v>100</v>
      </c>
      <c r="F89" s="57">
        <v>0.5</v>
      </c>
    </row>
    <row r="90" spans="1:140" s="8" customFormat="1" ht="46.8" x14ac:dyDescent="0.3">
      <c r="A90" s="36" t="s">
        <v>302</v>
      </c>
      <c r="B90" s="27" t="s">
        <v>4</v>
      </c>
      <c r="C90" s="27">
        <v>13</v>
      </c>
      <c r="D90" s="27" t="s">
        <v>114</v>
      </c>
      <c r="E90" s="27"/>
      <c r="F90" s="57">
        <f>F91</f>
        <v>25.8</v>
      </c>
    </row>
    <row r="91" spans="1:140" s="8" customFormat="1" ht="62.4" x14ac:dyDescent="0.3">
      <c r="A91" s="30" t="s">
        <v>37</v>
      </c>
      <c r="B91" s="27" t="s">
        <v>4</v>
      </c>
      <c r="C91" s="27">
        <v>13</v>
      </c>
      <c r="D91" s="27" t="s">
        <v>114</v>
      </c>
      <c r="E91" s="27">
        <v>100</v>
      </c>
      <c r="F91" s="57">
        <v>25.8</v>
      </c>
    </row>
    <row r="92" spans="1:140" s="8" customFormat="1" ht="78" x14ac:dyDescent="0.3">
      <c r="A92" s="30" t="s">
        <v>303</v>
      </c>
      <c r="B92" s="27" t="s">
        <v>4</v>
      </c>
      <c r="C92" s="27">
        <v>13</v>
      </c>
      <c r="D92" s="31" t="s">
        <v>115</v>
      </c>
      <c r="E92" s="31"/>
      <c r="F92" s="57">
        <f>F93</f>
        <v>3763.3</v>
      </c>
    </row>
    <row r="93" spans="1:140" s="8" customFormat="1" ht="31.2" x14ac:dyDescent="0.3">
      <c r="A93" s="30" t="s">
        <v>40</v>
      </c>
      <c r="B93" s="27" t="s">
        <v>4</v>
      </c>
      <c r="C93" s="27">
        <v>13</v>
      </c>
      <c r="D93" s="31" t="s">
        <v>115</v>
      </c>
      <c r="E93" s="31" t="s">
        <v>74</v>
      </c>
      <c r="F93" s="57">
        <v>3763.3</v>
      </c>
    </row>
    <row r="94" spans="1:140" s="8" customFormat="1" ht="15.6" x14ac:dyDescent="0.3">
      <c r="A94" s="64" t="s">
        <v>78</v>
      </c>
      <c r="B94" s="65" t="s">
        <v>4</v>
      </c>
      <c r="C94" s="65" t="s">
        <v>249</v>
      </c>
      <c r="D94" s="65" t="s">
        <v>124</v>
      </c>
      <c r="E94" s="65"/>
      <c r="F94" s="29">
        <f>F95+F96+F97</f>
        <v>6914.0999999999995</v>
      </c>
    </row>
    <row r="95" spans="1:140" s="8" customFormat="1" ht="62.4" x14ac:dyDescent="0.3">
      <c r="A95" s="64" t="s">
        <v>37</v>
      </c>
      <c r="B95" s="65" t="s">
        <v>4</v>
      </c>
      <c r="C95" s="65" t="s">
        <v>249</v>
      </c>
      <c r="D95" s="65" t="s">
        <v>124</v>
      </c>
      <c r="E95" s="65" t="s">
        <v>54</v>
      </c>
      <c r="F95" s="29">
        <v>5832.7</v>
      </c>
    </row>
    <row r="96" spans="1:140" s="8" customFormat="1" ht="31.2" x14ac:dyDescent="0.3">
      <c r="A96" s="66" t="s">
        <v>91</v>
      </c>
      <c r="B96" s="65" t="s">
        <v>4</v>
      </c>
      <c r="C96" s="65" t="s">
        <v>249</v>
      </c>
      <c r="D96" s="65" t="s">
        <v>124</v>
      </c>
      <c r="E96" s="65" t="s">
        <v>73</v>
      </c>
      <c r="F96" s="29">
        <v>770.7</v>
      </c>
    </row>
    <row r="97" spans="1:6" s="14" customFormat="1" ht="15.6" x14ac:dyDescent="0.3">
      <c r="A97" s="66" t="s">
        <v>39</v>
      </c>
      <c r="B97" s="65" t="s">
        <v>4</v>
      </c>
      <c r="C97" s="65" t="s">
        <v>249</v>
      </c>
      <c r="D97" s="65" t="s">
        <v>124</v>
      </c>
      <c r="E97" s="65" t="s">
        <v>48</v>
      </c>
      <c r="F97" s="29">
        <v>310.7</v>
      </c>
    </row>
    <row r="98" spans="1:6" s="14" customFormat="1" ht="31.2" x14ac:dyDescent="0.3">
      <c r="A98" s="30" t="s">
        <v>304</v>
      </c>
      <c r="B98" s="31" t="s">
        <v>4</v>
      </c>
      <c r="C98" s="27">
        <v>13</v>
      </c>
      <c r="D98" s="31" t="s">
        <v>182</v>
      </c>
      <c r="E98" s="31"/>
      <c r="F98" s="57">
        <f>F99+F100+F101</f>
        <v>2728.6000000000004</v>
      </c>
    </row>
    <row r="99" spans="1:6" s="14" customFormat="1" ht="62.4" x14ac:dyDescent="0.3">
      <c r="A99" s="30" t="s">
        <v>37</v>
      </c>
      <c r="B99" s="31" t="s">
        <v>4</v>
      </c>
      <c r="C99" s="27">
        <v>13</v>
      </c>
      <c r="D99" s="31" t="s">
        <v>182</v>
      </c>
      <c r="E99" s="31" t="s">
        <v>54</v>
      </c>
      <c r="F99" s="57">
        <v>1948.9</v>
      </c>
    </row>
    <row r="100" spans="1:6" s="14" customFormat="1" ht="31.2" x14ac:dyDescent="0.3">
      <c r="A100" s="30" t="s">
        <v>91</v>
      </c>
      <c r="B100" s="31" t="s">
        <v>4</v>
      </c>
      <c r="C100" s="27">
        <v>13</v>
      </c>
      <c r="D100" s="31" t="s">
        <v>182</v>
      </c>
      <c r="E100" s="31" t="s">
        <v>73</v>
      </c>
      <c r="F100" s="57">
        <v>774.7</v>
      </c>
    </row>
    <row r="101" spans="1:6" s="14" customFormat="1" ht="15.6" x14ac:dyDescent="0.3">
      <c r="A101" s="30" t="s">
        <v>41</v>
      </c>
      <c r="B101" s="5" t="s">
        <v>4</v>
      </c>
      <c r="C101" s="5">
        <v>13</v>
      </c>
      <c r="D101" s="27" t="s">
        <v>182</v>
      </c>
      <c r="E101" s="27">
        <v>500</v>
      </c>
      <c r="F101" s="57">
        <v>5</v>
      </c>
    </row>
    <row r="102" spans="1:6" s="14" customFormat="1" ht="15.6" x14ac:dyDescent="0.3">
      <c r="A102" s="63" t="s">
        <v>282</v>
      </c>
      <c r="B102" s="27" t="s">
        <v>4</v>
      </c>
      <c r="C102" s="27">
        <v>13</v>
      </c>
      <c r="D102" s="27" t="s">
        <v>283</v>
      </c>
      <c r="E102" s="27"/>
      <c r="F102" s="29">
        <f>F103</f>
        <v>19.8</v>
      </c>
    </row>
    <row r="103" spans="1:6" s="14" customFormat="1" ht="31.2" x14ac:dyDescent="0.3">
      <c r="A103" s="30" t="s">
        <v>91</v>
      </c>
      <c r="B103" s="27" t="s">
        <v>4</v>
      </c>
      <c r="C103" s="27">
        <v>13</v>
      </c>
      <c r="D103" s="27" t="s">
        <v>283</v>
      </c>
      <c r="E103" s="27">
        <v>200</v>
      </c>
      <c r="F103" s="29">
        <v>19.8</v>
      </c>
    </row>
    <row r="104" spans="1:6" s="14" customFormat="1" ht="15.6" x14ac:dyDescent="0.3">
      <c r="A104" s="30" t="s">
        <v>184</v>
      </c>
      <c r="B104" s="31" t="s">
        <v>4</v>
      </c>
      <c r="C104" s="27">
        <v>13</v>
      </c>
      <c r="D104" s="32" t="s">
        <v>183</v>
      </c>
      <c r="E104" s="27"/>
      <c r="F104" s="57">
        <f>F105+F106+F107+F108</f>
        <v>20247.499999999996</v>
      </c>
    </row>
    <row r="105" spans="1:6" s="14" customFormat="1" ht="62.4" x14ac:dyDescent="0.3">
      <c r="A105" s="30" t="s">
        <v>37</v>
      </c>
      <c r="B105" s="31" t="s">
        <v>4</v>
      </c>
      <c r="C105" s="27">
        <v>13</v>
      </c>
      <c r="D105" s="31" t="s">
        <v>183</v>
      </c>
      <c r="E105" s="27">
        <v>100</v>
      </c>
      <c r="F105" s="57">
        <v>6616.7</v>
      </c>
    </row>
    <row r="106" spans="1:6" s="14" customFormat="1" ht="31.2" x14ac:dyDescent="0.3">
      <c r="A106" s="30" t="s">
        <v>91</v>
      </c>
      <c r="B106" s="31" t="s">
        <v>4</v>
      </c>
      <c r="C106" s="27">
        <v>13</v>
      </c>
      <c r="D106" s="31" t="s">
        <v>183</v>
      </c>
      <c r="E106" s="27">
        <v>200</v>
      </c>
      <c r="F106" s="57">
        <f>10227.4+59</f>
        <v>10286.4</v>
      </c>
    </row>
    <row r="107" spans="1:6" s="14" customFormat="1" ht="15.6" x14ac:dyDescent="0.3">
      <c r="A107" s="30" t="s">
        <v>43</v>
      </c>
      <c r="B107" s="31" t="s">
        <v>4</v>
      </c>
      <c r="C107" s="27">
        <v>13</v>
      </c>
      <c r="D107" s="31" t="s">
        <v>183</v>
      </c>
      <c r="E107" s="27">
        <v>300</v>
      </c>
      <c r="F107" s="57">
        <v>2806.8</v>
      </c>
    </row>
    <row r="108" spans="1:6" s="14" customFormat="1" ht="15.6" x14ac:dyDescent="0.3">
      <c r="A108" s="36" t="s">
        <v>39</v>
      </c>
      <c r="B108" s="31" t="s">
        <v>4</v>
      </c>
      <c r="C108" s="27">
        <v>13</v>
      </c>
      <c r="D108" s="31" t="s">
        <v>183</v>
      </c>
      <c r="E108" s="27">
        <v>800</v>
      </c>
      <c r="F108" s="57">
        <v>537.6</v>
      </c>
    </row>
    <row r="109" spans="1:6" s="14" customFormat="1" ht="31.2" x14ac:dyDescent="0.3">
      <c r="A109" s="36" t="s">
        <v>92</v>
      </c>
      <c r="B109" s="31" t="s">
        <v>4</v>
      </c>
      <c r="C109" s="27">
        <v>13</v>
      </c>
      <c r="D109" s="31" t="s">
        <v>116</v>
      </c>
      <c r="E109" s="27"/>
      <c r="F109" s="57">
        <f>F110</f>
        <v>10908</v>
      </c>
    </row>
    <row r="110" spans="1:6" s="14" customFormat="1" ht="15.6" x14ac:dyDescent="0.3">
      <c r="A110" s="36" t="s">
        <v>39</v>
      </c>
      <c r="B110" s="31" t="s">
        <v>4</v>
      </c>
      <c r="C110" s="27">
        <v>13</v>
      </c>
      <c r="D110" s="31" t="s">
        <v>116</v>
      </c>
      <c r="E110" s="27" t="s">
        <v>48</v>
      </c>
      <c r="F110" s="57">
        <v>10908</v>
      </c>
    </row>
    <row r="111" spans="1:6" s="14" customFormat="1" ht="15.6" x14ac:dyDescent="0.3">
      <c r="A111" s="37" t="s">
        <v>166</v>
      </c>
      <c r="B111" s="20" t="s">
        <v>5</v>
      </c>
      <c r="C111" s="21"/>
      <c r="D111" s="22"/>
      <c r="E111" s="23"/>
      <c r="F111" s="59">
        <f>F112</f>
        <v>1606.7</v>
      </c>
    </row>
    <row r="112" spans="1:6" s="14" customFormat="1" ht="15.6" x14ac:dyDescent="0.3">
      <c r="A112" s="30" t="s">
        <v>18</v>
      </c>
      <c r="B112" s="31" t="s">
        <v>5</v>
      </c>
      <c r="C112" s="31" t="s">
        <v>7</v>
      </c>
      <c r="D112" s="31"/>
      <c r="E112" s="31"/>
      <c r="F112" s="57">
        <f>F114</f>
        <v>1606.7</v>
      </c>
    </row>
    <row r="113" spans="1:140" s="14" customFormat="1" ht="15.6" x14ac:dyDescent="0.3">
      <c r="A113" s="30" t="s">
        <v>79</v>
      </c>
      <c r="B113" s="31" t="s">
        <v>5</v>
      </c>
      <c r="C113" s="31" t="s">
        <v>7</v>
      </c>
      <c r="D113" s="31" t="s">
        <v>99</v>
      </c>
      <c r="E113" s="31"/>
      <c r="F113" s="57">
        <f>F114</f>
        <v>1606.7</v>
      </c>
    </row>
    <row r="114" spans="1:140" s="14" customFormat="1" ht="46.8" x14ac:dyDescent="0.3">
      <c r="A114" s="30" t="s">
        <v>305</v>
      </c>
      <c r="B114" s="31" t="s">
        <v>5</v>
      </c>
      <c r="C114" s="31" t="s">
        <v>7</v>
      </c>
      <c r="D114" s="27" t="s">
        <v>117</v>
      </c>
      <c r="E114" s="31"/>
      <c r="F114" s="57">
        <f>F115</f>
        <v>1606.7</v>
      </c>
    </row>
    <row r="115" spans="1:140" s="14" customFormat="1" ht="15.6" x14ac:dyDescent="0.3">
      <c r="A115" s="30" t="s">
        <v>41</v>
      </c>
      <c r="B115" s="31" t="s">
        <v>5</v>
      </c>
      <c r="C115" s="31" t="s">
        <v>7</v>
      </c>
      <c r="D115" s="27" t="s">
        <v>117</v>
      </c>
      <c r="E115" s="31" t="s">
        <v>9</v>
      </c>
      <c r="F115" s="57">
        <v>1606.7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</row>
    <row r="116" spans="1:140" s="14" customFormat="1" ht="31.2" x14ac:dyDescent="0.3">
      <c r="A116" s="37" t="s">
        <v>164</v>
      </c>
      <c r="B116" s="20">
        <v>3</v>
      </c>
      <c r="C116" s="20"/>
      <c r="D116" s="38"/>
      <c r="E116" s="39"/>
      <c r="F116" s="60">
        <f>F117+F130+F124</f>
        <v>8121.4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</row>
    <row r="117" spans="1:140" s="14" customFormat="1" ht="31.2" x14ac:dyDescent="0.3">
      <c r="A117" s="30" t="s">
        <v>28</v>
      </c>
      <c r="B117" s="31" t="s">
        <v>7</v>
      </c>
      <c r="C117" s="31" t="s">
        <v>12</v>
      </c>
      <c r="D117" s="31"/>
      <c r="E117" s="27"/>
      <c r="F117" s="57">
        <f>F118+F120</f>
        <v>1526.2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</row>
    <row r="118" spans="1:140" s="14" customFormat="1" ht="31.2" x14ac:dyDescent="0.3">
      <c r="A118" s="30" t="s">
        <v>306</v>
      </c>
      <c r="B118" s="31" t="s">
        <v>7</v>
      </c>
      <c r="C118" s="31" t="s">
        <v>12</v>
      </c>
      <c r="D118" s="31" t="s">
        <v>132</v>
      </c>
      <c r="E118" s="27"/>
      <c r="F118" s="57">
        <f>F119</f>
        <v>12.9</v>
      </c>
    </row>
    <row r="119" spans="1:140" s="14" customFormat="1" ht="31.2" x14ac:dyDescent="0.3">
      <c r="A119" s="30" t="s">
        <v>91</v>
      </c>
      <c r="B119" s="31" t="s">
        <v>7</v>
      </c>
      <c r="C119" s="31" t="s">
        <v>12</v>
      </c>
      <c r="D119" s="31" t="s">
        <v>132</v>
      </c>
      <c r="E119" s="27">
        <v>200</v>
      </c>
      <c r="F119" s="57">
        <v>12.9</v>
      </c>
    </row>
    <row r="120" spans="1:140" s="14" customFormat="1" ht="15.6" x14ac:dyDescent="0.3">
      <c r="A120" s="30" t="s">
        <v>79</v>
      </c>
      <c r="B120" s="31" t="s">
        <v>7</v>
      </c>
      <c r="C120" s="31" t="s">
        <v>12</v>
      </c>
      <c r="D120" s="31" t="s">
        <v>99</v>
      </c>
      <c r="E120" s="27"/>
      <c r="F120" s="57">
        <f>F121</f>
        <v>1513.3</v>
      </c>
    </row>
    <row r="121" spans="1:140" s="14" customFormat="1" ht="31.2" x14ac:dyDescent="0.3">
      <c r="A121" s="30" t="s">
        <v>20</v>
      </c>
      <c r="B121" s="31" t="s">
        <v>7</v>
      </c>
      <c r="C121" s="31" t="s">
        <v>12</v>
      </c>
      <c r="D121" s="31" t="s">
        <v>118</v>
      </c>
      <c r="E121" s="31"/>
      <c r="F121" s="57">
        <f>F123+F122</f>
        <v>1513.3</v>
      </c>
    </row>
    <row r="122" spans="1:140" s="14" customFormat="1" ht="62.4" x14ac:dyDescent="0.3">
      <c r="A122" s="30" t="s">
        <v>37</v>
      </c>
      <c r="B122" s="31" t="s">
        <v>7</v>
      </c>
      <c r="C122" s="31" t="s">
        <v>12</v>
      </c>
      <c r="D122" s="31" t="s">
        <v>118</v>
      </c>
      <c r="E122" s="27">
        <v>100</v>
      </c>
      <c r="F122" s="57">
        <v>1477</v>
      </c>
    </row>
    <row r="123" spans="1:140" s="14" customFormat="1" ht="31.2" x14ac:dyDescent="0.3">
      <c r="A123" s="30" t="s">
        <v>91</v>
      </c>
      <c r="B123" s="31" t="s">
        <v>7</v>
      </c>
      <c r="C123" s="31" t="s">
        <v>12</v>
      </c>
      <c r="D123" s="31" t="s">
        <v>118</v>
      </c>
      <c r="E123" s="27">
        <v>200</v>
      </c>
      <c r="F123" s="57">
        <v>36.299999999999997</v>
      </c>
    </row>
    <row r="124" spans="1:140" s="14" customFormat="1" ht="15.6" x14ac:dyDescent="0.3">
      <c r="A124" s="30" t="s">
        <v>201</v>
      </c>
      <c r="B124" s="31" t="s">
        <v>7</v>
      </c>
      <c r="C124" s="31" t="s">
        <v>35</v>
      </c>
      <c r="D124" s="31"/>
      <c r="E124" s="27"/>
      <c r="F124" s="57">
        <f>F125</f>
        <v>584.29999999999995</v>
      </c>
    </row>
    <row r="125" spans="1:140" s="14" customFormat="1" ht="15.6" x14ac:dyDescent="0.3">
      <c r="A125" s="30" t="s">
        <v>79</v>
      </c>
      <c r="B125" s="31" t="s">
        <v>7</v>
      </c>
      <c r="C125" s="31" t="s">
        <v>35</v>
      </c>
      <c r="D125" s="31" t="s">
        <v>99</v>
      </c>
      <c r="E125" s="27"/>
      <c r="F125" s="57">
        <f>F128+F126</f>
        <v>584.29999999999995</v>
      </c>
    </row>
    <row r="126" spans="1:140" s="14" customFormat="1" ht="78" x14ac:dyDescent="0.3">
      <c r="A126" s="30" t="s">
        <v>220</v>
      </c>
      <c r="B126" s="31" t="s">
        <v>7</v>
      </c>
      <c r="C126" s="31" t="s">
        <v>35</v>
      </c>
      <c r="D126" s="32" t="s">
        <v>219</v>
      </c>
      <c r="E126" s="27"/>
      <c r="F126" s="57">
        <f>F127</f>
        <v>220.6</v>
      </c>
    </row>
    <row r="127" spans="1:140" s="14" customFormat="1" ht="15.6" x14ac:dyDescent="0.3">
      <c r="A127" s="30" t="s">
        <v>41</v>
      </c>
      <c r="B127" s="31" t="s">
        <v>7</v>
      </c>
      <c r="C127" s="31" t="s">
        <v>35</v>
      </c>
      <c r="D127" s="32" t="s">
        <v>219</v>
      </c>
      <c r="E127" s="27">
        <v>500</v>
      </c>
      <c r="F127" s="57">
        <v>220.6</v>
      </c>
    </row>
    <row r="128" spans="1:140" s="14" customFormat="1" ht="46.8" x14ac:dyDescent="0.3">
      <c r="A128" s="30" t="s">
        <v>198</v>
      </c>
      <c r="B128" s="31" t="s">
        <v>7</v>
      </c>
      <c r="C128" s="31" t="s">
        <v>35</v>
      </c>
      <c r="D128" s="31" t="s">
        <v>197</v>
      </c>
      <c r="E128" s="27"/>
      <c r="F128" s="57">
        <f>F129</f>
        <v>363.7</v>
      </c>
    </row>
    <row r="129" spans="1:6" s="8" customFormat="1" ht="15.6" x14ac:dyDescent="0.3">
      <c r="A129" s="30" t="s">
        <v>41</v>
      </c>
      <c r="B129" s="31" t="s">
        <v>7</v>
      </c>
      <c r="C129" s="31" t="s">
        <v>35</v>
      </c>
      <c r="D129" s="31" t="s">
        <v>197</v>
      </c>
      <c r="E129" s="27">
        <v>500</v>
      </c>
      <c r="F129" s="57">
        <v>363.7</v>
      </c>
    </row>
    <row r="130" spans="1:6" s="8" customFormat="1" ht="31.2" x14ac:dyDescent="0.3">
      <c r="A130" s="30" t="s">
        <v>72</v>
      </c>
      <c r="B130" s="31" t="s">
        <v>7</v>
      </c>
      <c r="C130" s="31" t="s">
        <v>53</v>
      </c>
      <c r="D130" s="31"/>
      <c r="E130" s="31"/>
      <c r="F130" s="57">
        <f>F132+F133</f>
        <v>6010.9</v>
      </c>
    </row>
    <row r="131" spans="1:6" s="8" customFormat="1" ht="46.8" x14ac:dyDescent="0.3">
      <c r="A131" s="30" t="s">
        <v>307</v>
      </c>
      <c r="B131" s="31" t="s">
        <v>7</v>
      </c>
      <c r="C131" s="31" t="s">
        <v>53</v>
      </c>
      <c r="D131" s="31" t="s">
        <v>119</v>
      </c>
      <c r="E131" s="31"/>
      <c r="F131" s="57">
        <f>F132</f>
        <v>5632.9</v>
      </c>
    </row>
    <row r="132" spans="1:6" s="8" customFormat="1" ht="62.4" x14ac:dyDescent="0.3">
      <c r="A132" s="30" t="s">
        <v>37</v>
      </c>
      <c r="B132" s="31" t="s">
        <v>7</v>
      </c>
      <c r="C132" s="31" t="s">
        <v>53</v>
      </c>
      <c r="D132" s="31" t="s">
        <v>119</v>
      </c>
      <c r="E132" s="31" t="s">
        <v>54</v>
      </c>
      <c r="F132" s="57">
        <v>5632.9</v>
      </c>
    </row>
    <row r="133" spans="1:6" s="8" customFormat="1" ht="15.6" x14ac:dyDescent="0.3">
      <c r="A133" s="30" t="s">
        <v>79</v>
      </c>
      <c r="B133" s="31" t="s">
        <v>7</v>
      </c>
      <c r="C133" s="31" t="s">
        <v>53</v>
      </c>
      <c r="D133" s="31" t="s">
        <v>99</v>
      </c>
      <c r="E133" s="31"/>
      <c r="F133" s="29">
        <f>F134</f>
        <v>378</v>
      </c>
    </row>
    <row r="134" spans="1:6" s="8" customFormat="1" ht="15.6" x14ac:dyDescent="0.3">
      <c r="A134" s="30" t="s">
        <v>278</v>
      </c>
      <c r="B134" s="31" t="s">
        <v>7</v>
      </c>
      <c r="C134" s="31" t="s">
        <v>53</v>
      </c>
      <c r="D134" s="31" t="s">
        <v>279</v>
      </c>
      <c r="E134" s="31"/>
      <c r="F134" s="29">
        <f>F135</f>
        <v>378</v>
      </c>
    </row>
    <row r="135" spans="1:6" s="8" customFormat="1" ht="31.2" x14ac:dyDescent="0.3">
      <c r="A135" s="30" t="s">
        <v>91</v>
      </c>
      <c r="B135" s="31" t="s">
        <v>7</v>
      </c>
      <c r="C135" s="31" t="s">
        <v>53</v>
      </c>
      <c r="D135" s="31" t="s">
        <v>279</v>
      </c>
      <c r="E135" s="31" t="s">
        <v>73</v>
      </c>
      <c r="F135" s="29">
        <v>378</v>
      </c>
    </row>
    <row r="136" spans="1:6" s="8" customFormat="1" ht="15.6" x14ac:dyDescent="0.3">
      <c r="A136" s="37" t="s">
        <v>165</v>
      </c>
      <c r="B136" s="20">
        <v>4</v>
      </c>
      <c r="C136" s="21"/>
      <c r="D136" s="22"/>
      <c r="E136" s="23"/>
      <c r="F136" s="59">
        <f>F137+F149+F157</f>
        <v>40433.1</v>
      </c>
    </row>
    <row r="137" spans="1:6" s="8" customFormat="1" ht="15.6" x14ac:dyDescent="0.3">
      <c r="A137" s="30" t="s">
        <v>203</v>
      </c>
      <c r="B137" s="31" t="s">
        <v>32</v>
      </c>
      <c r="C137" s="31" t="s">
        <v>10</v>
      </c>
      <c r="D137" s="31"/>
      <c r="E137" s="31"/>
      <c r="F137" s="57">
        <f>F138+F140+F142+F144+F147</f>
        <v>2800.9</v>
      </c>
    </row>
    <row r="138" spans="1:6" s="8" customFormat="1" ht="15.6" x14ac:dyDescent="0.3">
      <c r="A138" s="30" t="s">
        <v>216</v>
      </c>
      <c r="B138" s="31" t="s">
        <v>32</v>
      </c>
      <c r="C138" s="31" t="s">
        <v>10</v>
      </c>
      <c r="D138" s="32" t="s">
        <v>215</v>
      </c>
      <c r="E138" s="31"/>
      <c r="F138" s="57">
        <f>F139</f>
        <v>150</v>
      </c>
    </row>
    <row r="139" spans="1:6" s="8" customFormat="1" ht="15.6" x14ac:dyDescent="0.3">
      <c r="A139" s="30" t="s">
        <v>39</v>
      </c>
      <c r="B139" s="31" t="s">
        <v>32</v>
      </c>
      <c r="C139" s="31" t="s">
        <v>10</v>
      </c>
      <c r="D139" s="32" t="s">
        <v>215</v>
      </c>
      <c r="E139" s="31" t="s">
        <v>48</v>
      </c>
      <c r="F139" s="57">
        <v>150</v>
      </c>
    </row>
    <row r="140" spans="1:6" s="8" customFormat="1" ht="93.6" x14ac:dyDescent="0.3">
      <c r="A140" s="30" t="s">
        <v>308</v>
      </c>
      <c r="B140" s="31" t="s">
        <v>32</v>
      </c>
      <c r="C140" s="31" t="s">
        <v>10</v>
      </c>
      <c r="D140" s="32" t="s">
        <v>120</v>
      </c>
      <c r="E140" s="31"/>
      <c r="F140" s="57">
        <f>F141</f>
        <v>1101.5999999999999</v>
      </c>
    </row>
    <row r="141" spans="1:6" s="8" customFormat="1" ht="31.2" x14ac:dyDescent="0.3">
      <c r="A141" s="30" t="s">
        <v>91</v>
      </c>
      <c r="B141" s="31" t="s">
        <v>32</v>
      </c>
      <c r="C141" s="31" t="s">
        <v>10</v>
      </c>
      <c r="D141" s="32" t="s">
        <v>120</v>
      </c>
      <c r="E141" s="27">
        <v>200</v>
      </c>
      <c r="F141" s="57">
        <v>1101.5999999999999</v>
      </c>
    </row>
    <row r="142" spans="1:6" s="8" customFormat="1" ht="109.2" x14ac:dyDescent="0.3">
      <c r="A142" s="30" t="s">
        <v>309</v>
      </c>
      <c r="B142" s="31" t="s">
        <v>32</v>
      </c>
      <c r="C142" s="31" t="s">
        <v>10</v>
      </c>
      <c r="D142" s="32" t="s">
        <v>120</v>
      </c>
      <c r="E142" s="31"/>
      <c r="F142" s="57">
        <f>F143</f>
        <v>1051</v>
      </c>
    </row>
    <row r="143" spans="1:6" s="8" customFormat="1" ht="31.2" x14ac:dyDescent="0.3">
      <c r="A143" s="30" t="s">
        <v>91</v>
      </c>
      <c r="B143" s="31" t="s">
        <v>32</v>
      </c>
      <c r="C143" s="31" t="s">
        <v>10</v>
      </c>
      <c r="D143" s="32" t="s">
        <v>120</v>
      </c>
      <c r="E143" s="27">
        <v>200</v>
      </c>
      <c r="F143" s="57">
        <v>1051</v>
      </c>
    </row>
    <row r="144" spans="1:6" s="8" customFormat="1" ht="46.8" x14ac:dyDescent="0.3">
      <c r="A144" s="30" t="s">
        <v>276</v>
      </c>
      <c r="B144" s="31" t="s">
        <v>32</v>
      </c>
      <c r="C144" s="31" t="s">
        <v>10</v>
      </c>
      <c r="D144" s="31" t="s">
        <v>277</v>
      </c>
      <c r="E144" s="31"/>
      <c r="F144" s="29">
        <f>F145+F146</f>
        <v>372.9</v>
      </c>
    </row>
    <row r="145" spans="1:6" s="8" customFormat="1" ht="31.2" x14ac:dyDescent="0.3">
      <c r="A145" s="30" t="s">
        <v>91</v>
      </c>
      <c r="B145" s="31" t="s">
        <v>32</v>
      </c>
      <c r="C145" s="31" t="s">
        <v>10</v>
      </c>
      <c r="D145" s="31" t="s">
        <v>277</v>
      </c>
      <c r="E145" s="31" t="s">
        <v>73</v>
      </c>
      <c r="F145" s="29">
        <v>30</v>
      </c>
    </row>
    <row r="146" spans="1:6" s="8" customFormat="1" ht="15.6" x14ac:dyDescent="0.3">
      <c r="A146" s="30" t="s">
        <v>43</v>
      </c>
      <c r="B146" s="31" t="s">
        <v>32</v>
      </c>
      <c r="C146" s="31" t="s">
        <v>10</v>
      </c>
      <c r="D146" s="31" t="s">
        <v>277</v>
      </c>
      <c r="E146" s="31" t="s">
        <v>44</v>
      </c>
      <c r="F146" s="29">
        <v>342.9</v>
      </c>
    </row>
    <row r="147" spans="1:6" s="8" customFormat="1" ht="15.6" x14ac:dyDescent="0.3">
      <c r="A147" s="30" t="s">
        <v>255</v>
      </c>
      <c r="B147" s="31" t="s">
        <v>32</v>
      </c>
      <c r="C147" s="31" t="s">
        <v>10</v>
      </c>
      <c r="D147" s="31" t="s">
        <v>254</v>
      </c>
      <c r="E147" s="27"/>
      <c r="F147" s="57">
        <f>F148</f>
        <v>125.4</v>
      </c>
    </row>
    <row r="148" spans="1:6" s="8" customFormat="1" ht="15.6" x14ac:dyDescent="0.3">
      <c r="A148" s="30" t="s">
        <v>43</v>
      </c>
      <c r="B148" s="31" t="s">
        <v>32</v>
      </c>
      <c r="C148" s="31" t="s">
        <v>10</v>
      </c>
      <c r="D148" s="31" t="s">
        <v>254</v>
      </c>
      <c r="E148" s="27">
        <v>300</v>
      </c>
      <c r="F148" s="57">
        <v>125.4</v>
      </c>
    </row>
    <row r="149" spans="1:6" s="14" customFormat="1" ht="15.6" x14ac:dyDescent="0.3">
      <c r="A149" s="30" t="s">
        <v>42</v>
      </c>
      <c r="B149" s="31" t="s">
        <v>32</v>
      </c>
      <c r="C149" s="31" t="s">
        <v>12</v>
      </c>
      <c r="D149" s="31"/>
      <c r="E149" s="31"/>
      <c r="F149" s="57">
        <f>F150+F155</f>
        <v>35815.599999999999</v>
      </c>
    </row>
    <row r="150" spans="1:6" s="14" customFormat="1" ht="15.6" x14ac:dyDescent="0.3">
      <c r="A150" s="30" t="s">
        <v>79</v>
      </c>
      <c r="B150" s="31" t="s">
        <v>32</v>
      </c>
      <c r="C150" s="31" t="s">
        <v>12</v>
      </c>
      <c r="D150" s="31" t="s">
        <v>99</v>
      </c>
      <c r="E150" s="31"/>
      <c r="F150" s="57">
        <f>F151+F153</f>
        <v>8471.5</v>
      </c>
    </row>
    <row r="151" spans="1:6" s="14" customFormat="1" ht="78" x14ac:dyDescent="0.3">
      <c r="A151" s="30" t="s">
        <v>220</v>
      </c>
      <c r="B151" s="31" t="s">
        <v>32</v>
      </c>
      <c r="C151" s="31" t="s">
        <v>12</v>
      </c>
      <c r="D151" s="32" t="s">
        <v>219</v>
      </c>
      <c r="E151" s="27"/>
      <c r="F151" s="57">
        <f>F152</f>
        <v>3104.5</v>
      </c>
    </row>
    <row r="152" spans="1:6" s="14" customFormat="1" ht="15.6" x14ac:dyDescent="0.3">
      <c r="A152" s="30" t="s">
        <v>41</v>
      </c>
      <c r="B152" s="31" t="s">
        <v>32</v>
      </c>
      <c r="C152" s="31" t="s">
        <v>12</v>
      </c>
      <c r="D152" s="32" t="s">
        <v>219</v>
      </c>
      <c r="E152" s="27">
        <v>500</v>
      </c>
      <c r="F152" s="57">
        <v>3104.5</v>
      </c>
    </row>
    <row r="153" spans="1:6" s="14" customFormat="1" ht="46.8" x14ac:dyDescent="0.3">
      <c r="A153" s="30" t="s">
        <v>198</v>
      </c>
      <c r="B153" s="31" t="s">
        <v>32</v>
      </c>
      <c r="C153" s="31" t="s">
        <v>12</v>
      </c>
      <c r="D153" s="31" t="s">
        <v>197</v>
      </c>
      <c r="E153" s="31"/>
      <c r="F153" s="57">
        <f>F154</f>
        <v>5367</v>
      </c>
    </row>
    <row r="154" spans="1:6" s="14" customFormat="1" ht="15.6" x14ac:dyDescent="0.3">
      <c r="A154" s="30" t="s">
        <v>41</v>
      </c>
      <c r="B154" s="31" t="s">
        <v>32</v>
      </c>
      <c r="C154" s="31" t="s">
        <v>12</v>
      </c>
      <c r="D154" s="31" t="s">
        <v>197</v>
      </c>
      <c r="E154" s="31" t="s">
        <v>9</v>
      </c>
      <c r="F154" s="57">
        <v>5367</v>
      </c>
    </row>
    <row r="155" spans="1:6" s="14" customFormat="1" ht="46.8" x14ac:dyDescent="0.3">
      <c r="A155" s="30" t="s">
        <v>80</v>
      </c>
      <c r="B155" s="31" t="s">
        <v>32</v>
      </c>
      <c r="C155" s="31" t="s">
        <v>12</v>
      </c>
      <c r="D155" s="32" t="s">
        <v>186</v>
      </c>
      <c r="E155" s="31"/>
      <c r="F155" s="57">
        <f>F156</f>
        <v>27344.1</v>
      </c>
    </row>
    <row r="156" spans="1:6" s="14" customFormat="1" ht="31.2" x14ac:dyDescent="0.3">
      <c r="A156" s="30" t="s">
        <v>91</v>
      </c>
      <c r="B156" s="31" t="s">
        <v>32</v>
      </c>
      <c r="C156" s="31" t="s">
        <v>12</v>
      </c>
      <c r="D156" s="32" t="s">
        <v>186</v>
      </c>
      <c r="E156" s="31">
        <v>200</v>
      </c>
      <c r="F156" s="57">
        <v>27344.1</v>
      </c>
    </row>
    <row r="157" spans="1:6" s="14" customFormat="1" ht="15.6" x14ac:dyDescent="0.3">
      <c r="A157" s="30" t="s">
        <v>187</v>
      </c>
      <c r="B157" s="31" t="s">
        <v>32</v>
      </c>
      <c r="C157" s="31" t="s">
        <v>185</v>
      </c>
      <c r="D157" s="31"/>
      <c r="E157" s="31"/>
      <c r="F157" s="57">
        <f>F158</f>
        <v>1816.6</v>
      </c>
    </row>
    <row r="158" spans="1:6" s="14" customFormat="1" ht="15.6" x14ac:dyDescent="0.3">
      <c r="A158" s="30" t="s">
        <v>79</v>
      </c>
      <c r="B158" s="31" t="s">
        <v>32</v>
      </c>
      <c r="C158" s="31" t="s">
        <v>185</v>
      </c>
      <c r="D158" s="31" t="s">
        <v>99</v>
      </c>
      <c r="E158" s="31"/>
      <c r="F158" s="57">
        <f>F159+F161</f>
        <v>1816.6</v>
      </c>
    </row>
    <row r="159" spans="1:6" s="14" customFormat="1" ht="15.6" x14ac:dyDescent="0.3">
      <c r="A159" s="30" t="s">
        <v>210</v>
      </c>
      <c r="B159" s="31" t="s">
        <v>32</v>
      </c>
      <c r="C159" s="31" t="s">
        <v>185</v>
      </c>
      <c r="D159" s="33" t="s">
        <v>209</v>
      </c>
      <c r="E159" s="31"/>
      <c r="F159" s="57">
        <f>F160</f>
        <v>416.6</v>
      </c>
    </row>
    <row r="160" spans="1:6" s="14" customFormat="1" ht="31.2" x14ac:dyDescent="0.3">
      <c r="A160" s="30" t="s">
        <v>91</v>
      </c>
      <c r="B160" s="31" t="s">
        <v>32</v>
      </c>
      <c r="C160" s="31" t="s">
        <v>185</v>
      </c>
      <c r="D160" s="27" t="s">
        <v>209</v>
      </c>
      <c r="E160" s="31">
        <v>200</v>
      </c>
      <c r="F160" s="57">
        <v>416.6</v>
      </c>
    </row>
    <row r="161" spans="1:6" s="14" customFormat="1" ht="31.2" x14ac:dyDescent="0.3">
      <c r="A161" s="30" t="s">
        <v>235</v>
      </c>
      <c r="B161" s="31" t="s">
        <v>32</v>
      </c>
      <c r="C161" s="31" t="s">
        <v>185</v>
      </c>
      <c r="D161" s="32" t="s">
        <v>234</v>
      </c>
      <c r="E161" s="31"/>
      <c r="F161" s="57">
        <f>F162</f>
        <v>1400</v>
      </c>
    </row>
    <row r="162" spans="1:6" s="14" customFormat="1" ht="15.6" x14ac:dyDescent="0.3">
      <c r="A162" s="30" t="s">
        <v>39</v>
      </c>
      <c r="B162" s="31" t="s">
        <v>32</v>
      </c>
      <c r="C162" s="31" t="s">
        <v>185</v>
      </c>
      <c r="D162" s="32" t="s">
        <v>234</v>
      </c>
      <c r="E162" s="31" t="s">
        <v>48</v>
      </c>
      <c r="F162" s="57">
        <v>1400</v>
      </c>
    </row>
    <row r="163" spans="1:6" s="14" customFormat="1" ht="15.6" x14ac:dyDescent="0.3">
      <c r="A163" s="37" t="s">
        <v>167</v>
      </c>
      <c r="B163" s="20">
        <v>5</v>
      </c>
      <c r="C163" s="21"/>
      <c r="D163" s="22"/>
      <c r="E163" s="23"/>
      <c r="F163" s="59">
        <f>F164+F170+F178+F193</f>
        <v>59567.7</v>
      </c>
    </row>
    <row r="164" spans="1:6" s="14" customFormat="1" ht="15.6" x14ac:dyDescent="0.3">
      <c r="A164" s="30" t="s">
        <v>47</v>
      </c>
      <c r="B164" s="27" t="s">
        <v>10</v>
      </c>
      <c r="C164" s="31" t="s">
        <v>4</v>
      </c>
      <c r="D164" s="27"/>
      <c r="E164" s="27"/>
      <c r="F164" s="57">
        <f>F165+F167</f>
        <v>31566.5</v>
      </c>
    </row>
    <row r="165" spans="1:6" s="14" customFormat="1" ht="62.4" x14ac:dyDescent="0.3">
      <c r="A165" s="25" t="s">
        <v>81</v>
      </c>
      <c r="B165" s="31" t="s">
        <v>10</v>
      </c>
      <c r="C165" s="31" t="s">
        <v>4</v>
      </c>
      <c r="D165" s="31" t="s">
        <v>121</v>
      </c>
      <c r="E165" s="31"/>
      <c r="F165" s="57">
        <f>F166</f>
        <v>31537</v>
      </c>
    </row>
    <row r="166" spans="1:6" s="14" customFormat="1" ht="31.2" x14ac:dyDescent="0.3">
      <c r="A166" s="30" t="s">
        <v>40</v>
      </c>
      <c r="B166" s="27" t="s">
        <v>10</v>
      </c>
      <c r="C166" s="31" t="s">
        <v>4</v>
      </c>
      <c r="D166" s="31" t="s">
        <v>121</v>
      </c>
      <c r="E166" s="31" t="s">
        <v>74</v>
      </c>
      <c r="F166" s="57">
        <v>31537</v>
      </c>
    </row>
    <row r="167" spans="1:6" s="14" customFormat="1" ht="15.6" x14ac:dyDescent="0.3">
      <c r="A167" s="30" t="s">
        <v>79</v>
      </c>
      <c r="B167" s="27" t="s">
        <v>10</v>
      </c>
      <c r="C167" s="31" t="s">
        <v>4</v>
      </c>
      <c r="D167" s="31" t="s">
        <v>99</v>
      </c>
      <c r="E167" s="31"/>
      <c r="F167" s="57">
        <f>F169</f>
        <v>29.5</v>
      </c>
    </row>
    <row r="168" spans="1:6" s="14" customFormat="1" ht="15.6" x14ac:dyDescent="0.3">
      <c r="A168" s="30" t="s">
        <v>89</v>
      </c>
      <c r="B168" s="27" t="s">
        <v>10</v>
      </c>
      <c r="C168" s="31" t="s">
        <v>4</v>
      </c>
      <c r="D168" s="31" t="s">
        <v>122</v>
      </c>
      <c r="E168" s="31"/>
      <c r="F168" s="57">
        <f>F169</f>
        <v>29.5</v>
      </c>
    </row>
    <row r="169" spans="1:6" s="14" customFormat="1" ht="31.2" x14ac:dyDescent="0.3">
      <c r="A169" s="30" t="s">
        <v>91</v>
      </c>
      <c r="B169" s="31" t="s">
        <v>10</v>
      </c>
      <c r="C169" s="31" t="s">
        <v>4</v>
      </c>
      <c r="D169" s="31" t="s">
        <v>122</v>
      </c>
      <c r="E169" s="31">
        <v>200</v>
      </c>
      <c r="F169" s="57">
        <v>29.5</v>
      </c>
    </row>
    <row r="170" spans="1:6" s="14" customFormat="1" ht="15.6" x14ac:dyDescent="0.3">
      <c r="A170" s="30" t="s">
        <v>193</v>
      </c>
      <c r="B170" s="31" t="s">
        <v>10</v>
      </c>
      <c r="C170" s="31" t="s">
        <v>5</v>
      </c>
      <c r="D170" s="31"/>
      <c r="E170" s="31"/>
      <c r="F170" s="57">
        <f>F171</f>
        <v>472.5</v>
      </c>
    </row>
    <row r="171" spans="1:6" s="14" customFormat="1" ht="15.6" x14ac:dyDescent="0.3">
      <c r="A171" s="30" t="s">
        <v>79</v>
      </c>
      <c r="B171" s="31" t="s">
        <v>10</v>
      </c>
      <c r="C171" s="31" t="s">
        <v>5</v>
      </c>
      <c r="D171" s="31" t="s">
        <v>99</v>
      </c>
      <c r="E171" s="31"/>
      <c r="F171" s="57">
        <f>F176+F172+F174</f>
        <v>472.5</v>
      </c>
    </row>
    <row r="172" spans="1:6" s="14" customFormat="1" ht="78" x14ac:dyDescent="0.3">
      <c r="A172" s="30" t="s">
        <v>220</v>
      </c>
      <c r="B172" s="31" t="s">
        <v>10</v>
      </c>
      <c r="C172" s="31" t="s">
        <v>5</v>
      </c>
      <c r="D172" s="32" t="s">
        <v>219</v>
      </c>
      <c r="E172" s="27"/>
      <c r="F172" s="57">
        <f>F173</f>
        <v>303.39999999999998</v>
      </c>
    </row>
    <row r="173" spans="1:6" s="14" customFormat="1" ht="15.6" x14ac:dyDescent="0.3">
      <c r="A173" s="30" t="s">
        <v>41</v>
      </c>
      <c r="B173" s="31" t="s">
        <v>10</v>
      </c>
      <c r="C173" s="31" t="s">
        <v>5</v>
      </c>
      <c r="D173" s="32" t="s">
        <v>219</v>
      </c>
      <c r="E173" s="27">
        <v>500</v>
      </c>
      <c r="F173" s="57">
        <v>303.39999999999998</v>
      </c>
    </row>
    <row r="174" spans="1:6" s="14" customFormat="1" ht="46.8" x14ac:dyDescent="0.3">
      <c r="A174" s="30" t="s">
        <v>198</v>
      </c>
      <c r="B174" s="31" t="s">
        <v>10</v>
      </c>
      <c r="C174" s="31" t="s">
        <v>5</v>
      </c>
      <c r="D174" s="31" t="s">
        <v>197</v>
      </c>
      <c r="E174" s="31"/>
      <c r="F174" s="57">
        <f>F175</f>
        <v>59.6</v>
      </c>
    </row>
    <row r="175" spans="1:6" s="14" customFormat="1" ht="15.6" x14ac:dyDescent="0.3">
      <c r="A175" s="30" t="s">
        <v>41</v>
      </c>
      <c r="B175" s="31" t="s">
        <v>10</v>
      </c>
      <c r="C175" s="31" t="s">
        <v>5</v>
      </c>
      <c r="D175" s="31" t="s">
        <v>197</v>
      </c>
      <c r="E175" s="31" t="s">
        <v>9</v>
      </c>
      <c r="F175" s="57">
        <v>59.6</v>
      </c>
    </row>
    <row r="176" spans="1:6" s="14" customFormat="1" ht="15.6" x14ac:dyDescent="0.3">
      <c r="A176" s="30" t="s">
        <v>195</v>
      </c>
      <c r="B176" s="31" t="s">
        <v>10</v>
      </c>
      <c r="C176" s="31" t="s">
        <v>5</v>
      </c>
      <c r="D176" s="32" t="s">
        <v>191</v>
      </c>
      <c r="E176" s="31"/>
      <c r="F176" s="57">
        <f>F177</f>
        <v>109.5</v>
      </c>
    </row>
    <row r="177" spans="1:140" s="14" customFormat="1" ht="31.2" x14ac:dyDescent="0.3">
      <c r="A177" s="30" t="s">
        <v>91</v>
      </c>
      <c r="B177" s="31" t="s">
        <v>10</v>
      </c>
      <c r="C177" s="31" t="s">
        <v>5</v>
      </c>
      <c r="D177" s="32" t="s">
        <v>191</v>
      </c>
      <c r="E177" s="31" t="s">
        <v>73</v>
      </c>
      <c r="F177" s="57">
        <v>109.5</v>
      </c>
    </row>
    <row r="178" spans="1:140" s="14" customFormat="1" ht="15.6" x14ac:dyDescent="0.3">
      <c r="A178" s="30" t="s">
        <v>194</v>
      </c>
      <c r="B178" s="31" t="s">
        <v>10</v>
      </c>
      <c r="C178" s="31" t="s">
        <v>7</v>
      </c>
      <c r="D178" s="31"/>
      <c r="E178" s="31"/>
      <c r="F178" s="57">
        <f>F179</f>
        <v>27301.5</v>
      </c>
    </row>
    <row r="179" spans="1:140" s="14" customFormat="1" ht="15.6" x14ac:dyDescent="0.3">
      <c r="A179" s="30" t="s">
        <v>79</v>
      </c>
      <c r="B179" s="31" t="s">
        <v>10</v>
      </c>
      <c r="C179" s="31" t="s">
        <v>7</v>
      </c>
      <c r="D179" s="31" t="s">
        <v>99</v>
      </c>
      <c r="E179" s="31"/>
      <c r="F179" s="57">
        <f>F182+F180+F184+F190+F188+F186</f>
        <v>27301.5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</row>
    <row r="180" spans="1:140" s="14" customFormat="1" ht="78" x14ac:dyDescent="0.3">
      <c r="A180" s="30" t="s">
        <v>220</v>
      </c>
      <c r="B180" s="31" t="s">
        <v>10</v>
      </c>
      <c r="C180" s="31" t="s">
        <v>7</v>
      </c>
      <c r="D180" s="32" t="s">
        <v>219</v>
      </c>
      <c r="E180" s="27"/>
      <c r="F180" s="57">
        <f>F181</f>
        <v>4437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</row>
    <row r="181" spans="1:140" s="14" customFormat="1" ht="15.6" x14ac:dyDescent="0.3">
      <c r="A181" s="30" t="s">
        <v>41</v>
      </c>
      <c r="B181" s="31" t="s">
        <v>10</v>
      </c>
      <c r="C181" s="31" t="s">
        <v>7</v>
      </c>
      <c r="D181" s="32" t="s">
        <v>219</v>
      </c>
      <c r="E181" s="27">
        <v>500</v>
      </c>
      <c r="F181" s="57">
        <v>4437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</row>
    <row r="182" spans="1:140" s="14" customFormat="1" ht="46.8" x14ac:dyDescent="0.3">
      <c r="A182" s="30" t="s">
        <v>198</v>
      </c>
      <c r="B182" s="31" t="s">
        <v>10</v>
      </c>
      <c r="C182" s="31" t="s">
        <v>7</v>
      </c>
      <c r="D182" s="32" t="s">
        <v>197</v>
      </c>
      <c r="E182" s="31"/>
      <c r="F182" s="57">
        <f>F183</f>
        <v>3553.9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</row>
    <row r="183" spans="1:140" s="14" customFormat="1" ht="15.6" x14ac:dyDescent="0.3">
      <c r="A183" s="30" t="s">
        <v>41</v>
      </c>
      <c r="B183" s="31" t="s">
        <v>10</v>
      </c>
      <c r="C183" s="31" t="s">
        <v>7</v>
      </c>
      <c r="D183" s="32" t="s">
        <v>197</v>
      </c>
      <c r="E183" s="31" t="s">
        <v>9</v>
      </c>
      <c r="F183" s="57">
        <v>3553.9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</row>
    <row r="184" spans="1:140" s="14" customFormat="1" ht="46.8" x14ac:dyDescent="0.3">
      <c r="A184" s="30" t="s">
        <v>224</v>
      </c>
      <c r="B184" s="31" t="s">
        <v>10</v>
      </c>
      <c r="C184" s="31" t="s">
        <v>7</v>
      </c>
      <c r="D184" s="32" t="s">
        <v>223</v>
      </c>
      <c r="E184" s="31"/>
      <c r="F184" s="57">
        <f>F185</f>
        <v>4500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</row>
    <row r="185" spans="1:140" s="14" customFormat="1" ht="15.6" x14ac:dyDescent="0.3">
      <c r="A185" s="30" t="s">
        <v>41</v>
      </c>
      <c r="B185" s="31" t="s">
        <v>10</v>
      </c>
      <c r="C185" s="31" t="s">
        <v>7</v>
      </c>
      <c r="D185" s="32" t="s">
        <v>223</v>
      </c>
      <c r="E185" s="31" t="s">
        <v>9</v>
      </c>
      <c r="F185" s="57">
        <v>4500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</row>
    <row r="186" spans="1:140" s="14" customFormat="1" ht="15.6" x14ac:dyDescent="0.3">
      <c r="A186" s="30" t="s">
        <v>222</v>
      </c>
      <c r="B186" s="31" t="s">
        <v>10</v>
      </c>
      <c r="C186" s="31" t="s">
        <v>7</v>
      </c>
      <c r="D186" s="27" t="s">
        <v>221</v>
      </c>
      <c r="E186" s="27"/>
      <c r="F186" s="29">
        <f>F187</f>
        <v>6300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</row>
    <row r="187" spans="1:140" s="14" customFormat="1" ht="15.6" x14ac:dyDescent="0.3">
      <c r="A187" s="30" t="s">
        <v>39</v>
      </c>
      <c r="B187" s="31" t="s">
        <v>10</v>
      </c>
      <c r="C187" s="31" t="s">
        <v>7</v>
      </c>
      <c r="D187" s="27" t="s">
        <v>221</v>
      </c>
      <c r="E187" s="27">
        <v>800</v>
      </c>
      <c r="F187" s="29">
        <f>6300</f>
        <v>6300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</row>
    <row r="188" spans="1:140" s="8" customFormat="1" ht="15.6" x14ac:dyDescent="0.3">
      <c r="A188" s="30" t="s">
        <v>274</v>
      </c>
      <c r="B188" s="33" t="s">
        <v>10</v>
      </c>
      <c r="C188" s="33" t="s">
        <v>7</v>
      </c>
      <c r="D188" s="31" t="s">
        <v>275</v>
      </c>
      <c r="E188" s="31"/>
      <c r="F188" s="29">
        <f>F189</f>
        <v>300</v>
      </c>
    </row>
    <row r="189" spans="1:140" s="8" customFormat="1" ht="31.2" x14ac:dyDescent="0.3">
      <c r="A189" s="30" t="s">
        <v>91</v>
      </c>
      <c r="B189" s="33" t="s">
        <v>10</v>
      </c>
      <c r="C189" s="33" t="s">
        <v>7</v>
      </c>
      <c r="D189" s="31" t="s">
        <v>275</v>
      </c>
      <c r="E189" s="31" t="s">
        <v>73</v>
      </c>
      <c r="F189" s="29">
        <v>300</v>
      </c>
    </row>
    <row r="190" spans="1:140" s="8" customFormat="1" ht="31.2" x14ac:dyDescent="0.3">
      <c r="A190" s="30" t="s">
        <v>196</v>
      </c>
      <c r="B190" s="31" t="s">
        <v>10</v>
      </c>
      <c r="C190" s="31" t="s">
        <v>7</v>
      </c>
      <c r="D190" s="32" t="s">
        <v>192</v>
      </c>
      <c r="E190" s="31"/>
      <c r="F190" s="57">
        <f>F191+F192</f>
        <v>8210.6</v>
      </c>
    </row>
    <row r="191" spans="1:140" s="8" customFormat="1" ht="31.2" x14ac:dyDescent="0.3">
      <c r="A191" s="30" t="s">
        <v>91</v>
      </c>
      <c r="B191" s="31" t="s">
        <v>10</v>
      </c>
      <c r="C191" s="31" t="s">
        <v>7</v>
      </c>
      <c r="D191" s="32" t="s">
        <v>192</v>
      </c>
      <c r="E191" s="31" t="s">
        <v>73</v>
      </c>
      <c r="F191" s="57">
        <v>8136.4</v>
      </c>
    </row>
    <row r="192" spans="1:140" s="8" customFormat="1" ht="31.2" x14ac:dyDescent="0.3">
      <c r="A192" s="30" t="s">
        <v>208</v>
      </c>
      <c r="B192" s="31" t="s">
        <v>10</v>
      </c>
      <c r="C192" s="31" t="s">
        <v>7</v>
      </c>
      <c r="D192" s="32" t="s">
        <v>192</v>
      </c>
      <c r="E192" s="31" t="s">
        <v>204</v>
      </c>
      <c r="F192" s="57">
        <v>74.2</v>
      </c>
    </row>
    <row r="193" spans="1:140" s="14" customFormat="1" ht="31.2" x14ac:dyDescent="0.3">
      <c r="A193" s="30" t="s">
        <v>36</v>
      </c>
      <c r="B193" s="31" t="s">
        <v>10</v>
      </c>
      <c r="C193" s="31" t="s">
        <v>10</v>
      </c>
      <c r="D193" s="31"/>
      <c r="E193" s="31"/>
      <c r="F193" s="57">
        <f>F194</f>
        <v>227.2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</row>
    <row r="194" spans="1:140" s="14" customFormat="1" ht="15.6" x14ac:dyDescent="0.3">
      <c r="A194" s="30" t="s">
        <v>79</v>
      </c>
      <c r="B194" s="31" t="s">
        <v>10</v>
      </c>
      <c r="C194" s="31" t="s">
        <v>10</v>
      </c>
      <c r="D194" s="31" t="s">
        <v>99</v>
      </c>
      <c r="E194" s="31"/>
      <c r="F194" s="57">
        <f>F195</f>
        <v>227.2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</row>
    <row r="195" spans="1:140" s="14" customFormat="1" ht="93.6" x14ac:dyDescent="0.3">
      <c r="A195" s="30" t="s">
        <v>310</v>
      </c>
      <c r="B195" s="31" t="s">
        <v>10</v>
      </c>
      <c r="C195" s="31" t="s">
        <v>10</v>
      </c>
      <c r="D195" s="31" t="s">
        <v>123</v>
      </c>
      <c r="E195" s="31"/>
      <c r="F195" s="57">
        <f>F196+F197</f>
        <v>227.2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</row>
    <row r="196" spans="1:140" s="14" customFormat="1" ht="62.4" x14ac:dyDescent="0.3">
      <c r="A196" s="30" t="s">
        <v>37</v>
      </c>
      <c r="B196" s="31" t="s">
        <v>10</v>
      </c>
      <c r="C196" s="31" t="s">
        <v>10</v>
      </c>
      <c r="D196" s="31" t="s">
        <v>123</v>
      </c>
      <c r="E196" s="31" t="s">
        <v>54</v>
      </c>
      <c r="F196" s="57">
        <v>168.1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</row>
    <row r="197" spans="1:140" s="14" customFormat="1" ht="31.2" x14ac:dyDescent="0.3">
      <c r="A197" s="30" t="s">
        <v>91</v>
      </c>
      <c r="B197" s="31" t="s">
        <v>10</v>
      </c>
      <c r="C197" s="31" t="s">
        <v>10</v>
      </c>
      <c r="D197" s="31" t="s">
        <v>123</v>
      </c>
      <c r="E197" s="31" t="s">
        <v>73</v>
      </c>
      <c r="F197" s="57">
        <v>59.1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</row>
    <row r="198" spans="1:140" s="14" customFormat="1" ht="15.6" x14ac:dyDescent="0.3">
      <c r="A198" s="41" t="s">
        <v>168</v>
      </c>
      <c r="B198" s="20">
        <v>6</v>
      </c>
      <c r="C198" s="21"/>
      <c r="D198" s="22"/>
      <c r="E198" s="23"/>
      <c r="F198" s="59">
        <f>F201</f>
        <v>5700.3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</row>
    <row r="199" spans="1:140" s="14" customFormat="1" ht="31.2" x14ac:dyDescent="0.3">
      <c r="A199" s="25" t="s">
        <v>30</v>
      </c>
      <c r="B199" s="42">
        <v>6</v>
      </c>
      <c r="C199" s="42">
        <v>3</v>
      </c>
      <c r="D199" s="43"/>
      <c r="E199" s="43"/>
      <c r="F199" s="57">
        <f>F201</f>
        <v>5700.3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</row>
    <row r="200" spans="1:140" s="14" customFormat="1" ht="31.2" x14ac:dyDescent="0.3">
      <c r="A200" s="25" t="s">
        <v>311</v>
      </c>
      <c r="B200" s="42">
        <v>6</v>
      </c>
      <c r="C200" s="42">
        <v>3</v>
      </c>
      <c r="D200" s="43" t="s">
        <v>125</v>
      </c>
      <c r="E200" s="43"/>
      <c r="F200" s="57">
        <f>F201</f>
        <v>5700.3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</row>
    <row r="201" spans="1:140" s="14" customFormat="1" ht="31.2" x14ac:dyDescent="0.3">
      <c r="A201" s="30" t="s">
        <v>91</v>
      </c>
      <c r="B201" s="42">
        <v>6</v>
      </c>
      <c r="C201" s="42">
        <v>3</v>
      </c>
      <c r="D201" s="43" t="s">
        <v>125</v>
      </c>
      <c r="E201" s="31">
        <v>200</v>
      </c>
      <c r="F201" s="57">
        <v>5700.3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</row>
    <row r="202" spans="1:140" s="14" customFormat="1" ht="15.6" x14ac:dyDescent="0.3">
      <c r="A202" s="44" t="s">
        <v>169</v>
      </c>
      <c r="B202" s="20">
        <v>7</v>
      </c>
      <c r="C202" s="21"/>
      <c r="D202" s="22"/>
      <c r="E202" s="23"/>
      <c r="F202" s="59">
        <f>F203+F223+F249+F266+F280</f>
        <v>1338569.8999999999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</row>
    <row r="203" spans="1:140" s="14" customFormat="1" ht="15.6" x14ac:dyDescent="0.3">
      <c r="A203" s="30" t="s">
        <v>64</v>
      </c>
      <c r="B203" s="27" t="s">
        <v>13</v>
      </c>
      <c r="C203" s="27" t="s">
        <v>4</v>
      </c>
      <c r="D203" s="31"/>
      <c r="E203" s="27"/>
      <c r="F203" s="57">
        <f>F204+F215+F219+F221+F217</f>
        <v>513334.60000000003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</row>
    <row r="204" spans="1:140" s="14" customFormat="1" ht="31.2" x14ac:dyDescent="0.3">
      <c r="A204" s="30" t="s">
        <v>312</v>
      </c>
      <c r="B204" s="27" t="s">
        <v>13</v>
      </c>
      <c r="C204" s="27" t="s">
        <v>4</v>
      </c>
      <c r="D204" s="31" t="s">
        <v>126</v>
      </c>
      <c r="E204" s="27"/>
      <c r="F204" s="57">
        <f>F205+F208+F213+F211</f>
        <v>503378.10000000003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</row>
    <row r="205" spans="1:140" s="14" customFormat="1" ht="62.4" x14ac:dyDescent="0.3">
      <c r="A205" s="30" t="s">
        <v>85</v>
      </c>
      <c r="B205" s="27" t="s">
        <v>13</v>
      </c>
      <c r="C205" s="27" t="s">
        <v>4</v>
      </c>
      <c r="D205" s="31" t="s">
        <v>127</v>
      </c>
      <c r="E205" s="27"/>
      <c r="F205" s="57">
        <f>F207</f>
        <v>222666.2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</row>
    <row r="206" spans="1:140" s="14" customFormat="1" ht="62.4" x14ac:dyDescent="0.3">
      <c r="A206" s="30" t="s">
        <v>65</v>
      </c>
      <c r="B206" s="27" t="s">
        <v>13</v>
      </c>
      <c r="C206" s="27" t="s">
        <v>4</v>
      </c>
      <c r="D206" s="31" t="s">
        <v>128</v>
      </c>
      <c r="E206" s="27"/>
      <c r="F206" s="57">
        <f>F207</f>
        <v>222666.2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</row>
    <row r="207" spans="1:140" s="14" customFormat="1" ht="31.2" x14ac:dyDescent="0.3">
      <c r="A207" s="30" t="s">
        <v>40</v>
      </c>
      <c r="B207" s="27" t="s">
        <v>13</v>
      </c>
      <c r="C207" s="27" t="s">
        <v>4</v>
      </c>
      <c r="D207" s="31" t="s">
        <v>128</v>
      </c>
      <c r="E207" s="27">
        <v>600</v>
      </c>
      <c r="F207" s="57">
        <v>222666.2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</row>
    <row r="208" spans="1:140" s="14" customFormat="1" ht="31.2" x14ac:dyDescent="0.3">
      <c r="A208" s="30" t="s">
        <v>86</v>
      </c>
      <c r="B208" s="27" t="s">
        <v>13</v>
      </c>
      <c r="C208" s="27" t="s">
        <v>4</v>
      </c>
      <c r="D208" s="31" t="s">
        <v>129</v>
      </c>
      <c r="E208" s="27"/>
      <c r="F208" s="57">
        <f>F210</f>
        <v>228468.7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</row>
    <row r="209" spans="1:142" s="8" customFormat="1" ht="15.6" x14ac:dyDescent="0.3">
      <c r="A209" s="30" t="s">
        <v>66</v>
      </c>
      <c r="B209" s="27" t="s">
        <v>13</v>
      </c>
      <c r="C209" s="27" t="s">
        <v>4</v>
      </c>
      <c r="D209" s="31" t="s">
        <v>130</v>
      </c>
      <c r="E209" s="27"/>
      <c r="F209" s="57">
        <f>F210</f>
        <v>228468.7</v>
      </c>
    </row>
    <row r="210" spans="1:142" s="8" customFormat="1" ht="31.2" x14ac:dyDescent="0.3">
      <c r="A210" s="30" t="s">
        <v>40</v>
      </c>
      <c r="B210" s="27" t="s">
        <v>13</v>
      </c>
      <c r="C210" s="27" t="s">
        <v>4</v>
      </c>
      <c r="D210" s="31" t="s">
        <v>130</v>
      </c>
      <c r="E210" s="27">
        <v>600</v>
      </c>
      <c r="F210" s="57">
        <v>228468.7</v>
      </c>
    </row>
    <row r="211" spans="1:142" s="8" customFormat="1" ht="46.8" x14ac:dyDescent="0.3">
      <c r="A211" s="30" t="s">
        <v>272</v>
      </c>
      <c r="B211" s="27" t="s">
        <v>13</v>
      </c>
      <c r="C211" s="27" t="s">
        <v>4</v>
      </c>
      <c r="D211" s="31" t="s">
        <v>273</v>
      </c>
      <c r="E211" s="27"/>
      <c r="F211" s="29">
        <f>F212</f>
        <v>52000</v>
      </c>
    </row>
    <row r="212" spans="1:142" s="8" customFormat="1" ht="31.2" x14ac:dyDescent="0.3">
      <c r="A212" s="30" t="s">
        <v>40</v>
      </c>
      <c r="B212" s="27" t="s">
        <v>13</v>
      </c>
      <c r="C212" s="27" t="s">
        <v>4</v>
      </c>
      <c r="D212" s="31" t="s">
        <v>273</v>
      </c>
      <c r="E212" s="27">
        <v>600</v>
      </c>
      <c r="F212" s="29">
        <v>52000</v>
      </c>
    </row>
    <row r="213" spans="1:142" s="8" customFormat="1" ht="46.8" x14ac:dyDescent="0.3">
      <c r="A213" s="30" t="s">
        <v>242</v>
      </c>
      <c r="B213" s="27" t="s">
        <v>13</v>
      </c>
      <c r="C213" s="27" t="s">
        <v>4</v>
      </c>
      <c r="D213" s="32" t="s">
        <v>241</v>
      </c>
      <c r="E213" s="27"/>
      <c r="F213" s="57">
        <f>F214</f>
        <v>243.2</v>
      </c>
    </row>
    <row r="214" spans="1:142" s="8" customFormat="1" ht="31.2" x14ac:dyDescent="0.3">
      <c r="A214" s="30" t="s">
        <v>40</v>
      </c>
      <c r="B214" s="27" t="s">
        <v>13</v>
      </c>
      <c r="C214" s="27" t="s">
        <v>4</v>
      </c>
      <c r="D214" s="32" t="s">
        <v>241</v>
      </c>
      <c r="E214" s="27">
        <v>600</v>
      </c>
      <c r="F214" s="57">
        <v>243.2</v>
      </c>
    </row>
    <row r="215" spans="1:142" s="8" customFormat="1" ht="46.8" x14ac:dyDescent="0.3">
      <c r="A215" s="30" t="s">
        <v>313</v>
      </c>
      <c r="B215" s="27" t="s">
        <v>13</v>
      </c>
      <c r="C215" s="27" t="s">
        <v>4</v>
      </c>
      <c r="D215" s="31" t="s">
        <v>131</v>
      </c>
      <c r="E215" s="27"/>
      <c r="F215" s="57">
        <f>F216</f>
        <v>14</v>
      </c>
    </row>
    <row r="216" spans="1:142" s="8" customFormat="1" ht="31.2" x14ac:dyDescent="0.3">
      <c r="A216" s="30" t="s">
        <v>40</v>
      </c>
      <c r="B216" s="27" t="s">
        <v>13</v>
      </c>
      <c r="C216" s="27" t="s">
        <v>4</v>
      </c>
      <c r="D216" s="31" t="s">
        <v>131</v>
      </c>
      <c r="E216" s="27">
        <v>600</v>
      </c>
      <c r="F216" s="57">
        <v>14</v>
      </c>
    </row>
    <row r="217" spans="1:142" s="8" customFormat="1" ht="62.4" x14ac:dyDescent="0.3">
      <c r="A217" s="30" t="s">
        <v>267</v>
      </c>
      <c r="B217" s="27" t="s">
        <v>13</v>
      </c>
      <c r="C217" s="27" t="s">
        <v>4</v>
      </c>
      <c r="D217" s="31" t="s">
        <v>148</v>
      </c>
      <c r="E217" s="27"/>
      <c r="F217" s="29">
        <f>F218</f>
        <v>102.2</v>
      </c>
    </row>
    <row r="218" spans="1:142" s="8" customFormat="1" ht="31.2" x14ac:dyDescent="0.3">
      <c r="A218" s="30" t="s">
        <v>40</v>
      </c>
      <c r="B218" s="27" t="s">
        <v>13</v>
      </c>
      <c r="C218" s="27" t="s">
        <v>4</v>
      </c>
      <c r="D218" s="31" t="s">
        <v>148</v>
      </c>
      <c r="E218" s="27">
        <v>600</v>
      </c>
      <c r="F218" s="29">
        <v>102.2</v>
      </c>
    </row>
    <row r="219" spans="1:142" s="8" customFormat="1" ht="31.2" x14ac:dyDescent="0.3">
      <c r="A219" s="30" t="s">
        <v>306</v>
      </c>
      <c r="B219" s="27" t="s">
        <v>13</v>
      </c>
      <c r="C219" s="27" t="s">
        <v>4</v>
      </c>
      <c r="D219" s="31" t="s">
        <v>132</v>
      </c>
      <c r="E219" s="27"/>
      <c r="F219" s="57">
        <f>F220</f>
        <v>1365.1</v>
      </c>
    </row>
    <row r="220" spans="1:142" s="8" customFormat="1" ht="31.2" x14ac:dyDescent="0.3">
      <c r="A220" s="30" t="s">
        <v>40</v>
      </c>
      <c r="B220" s="27" t="s">
        <v>13</v>
      </c>
      <c r="C220" s="27" t="s">
        <v>4</v>
      </c>
      <c r="D220" s="31" t="s">
        <v>132</v>
      </c>
      <c r="E220" s="27">
        <v>600</v>
      </c>
      <c r="F220" s="57">
        <v>1365.1</v>
      </c>
    </row>
    <row r="221" spans="1:142" s="8" customFormat="1" ht="62.4" x14ac:dyDescent="0.3">
      <c r="A221" s="30" t="s">
        <v>314</v>
      </c>
      <c r="B221" s="27" t="s">
        <v>13</v>
      </c>
      <c r="C221" s="27" t="s">
        <v>4</v>
      </c>
      <c r="D221" s="31" t="s">
        <v>133</v>
      </c>
      <c r="E221" s="27"/>
      <c r="F221" s="57">
        <f>F222</f>
        <v>8475.2000000000007</v>
      </c>
    </row>
    <row r="222" spans="1:142" s="14" customFormat="1" ht="31.2" x14ac:dyDescent="0.3">
      <c r="A222" s="30" t="s">
        <v>40</v>
      </c>
      <c r="B222" s="27" t="s">
        <v>13</v>
      </c>
      <c r="C222" s="27" t="s">
        <v>4</v>
      </c>
      <c r="D222" s="31" t="s">
        <v>133</v>
      </c>
      <c r="E222" s="27">
        <v>600</v>
      </c>
      <c r="F222" s="57">
        <v>8475.2000000000007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</row>
    <row r="223" spans="1:142" s="14" customFormat="1" ht="15.6" x14ac:dyDescent="0.3">
      <c r="A223" s="30" t="s">
        <v>21</v>
      </c>
      <c r="B223" s="27" t="s">
        <v>13</v>
      </c>
      <c r="C223" s="27" t="s">
        <v>5</v>
      </c>
      <c r="D223" s="31"/>
      <c r="E223" s="27"/>
      <c r="F223" s="57">
        <f>F224+F243+F247+F245</f>
        <v>594902.9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</row>
    <row r="224" spans="1:142" s="8" customFormat="1" ht="31.2" x14ac:dyDescent="0.3">
      <c r="A224" s="30" t="s">
        <v>312</v>
      </c>
      <c r="B224" s="27" t="s">
        <v>13</v>
      </c>
      <c r="C224" s="27" t="s">
        <v>5</v>
      </c>
      <c r="D224" s="31" t="s">
        <v>126</v>
      </c>
      <c r="E224" s="27"/>
      <c r="F224" s="57">
        <f>F225+F227+F232+F237+F239+F241</f>
        <v>593453.80000000005</v>
      </c>
      <c r="G224" s="6"/>
      <c r="H224" s="6"/>
      <c r="I224" s="6"/>
      <c r="J224" s="6"/>
      <c r="K224" s="5"/>
      <c r="L224" s="7"/>
      <c r="M224" s="4"/>
      <c r="N224" s="5"/>
      <c r="O224" s="5"/>
      <c r="P224" s="6"/>
      <c r="Q224" s="6"/>
      <c r="R224" s="6"/>
      <c r="S224" s="6"/>
      <c r="T224" s="5"/>
      <c r="U224" s="7"/>
      <c r="V224" s="4"/>
      <c r="W224" s="5"/>
      <c r="X224" s="5"/>
      <c r="Y224" s="6"/>
      <c r="Z224" s="6"/>
      <c r="AA224" s="6"/>
      <c r="AB224" s="6"/>
      <c r="AC224" s="5"/>
      <c r="AD224" s="7"/>
      <c r="AE224" s="4"/>
      <c r="AF224" s="5"/>
      <c r="AG224" s="5"/>
      <c r="AH224" s="6"/>
      <c r="AI224" s="6"/>
      <c r="AJ224" s="6"/>
      <c r="AK224" s="6"/>
      <c r="AL224" s="5"/>
      <c r="AM224" s="7"/>
      <c r="AN224" s="4"/>
      <c r="AO224" s="5"/>
      <c r="AP224" s="5"/>
      <c r="AQ224" s="6"/>
      <c r="AR224" s="6"/>
      <c r="AS224" s="6"/>
      <c r="AT224" s="6"/>
      <c r="AU224" s="5"/>
      <c r="AV224" s="7"/>
      <c r="AW224" s="4"/>
      <c r="AX224" s="5"/>
      <c r="AY224" s="5"/>
      <c r="AZ224" s="6"/>
      <c r="BA224" s="6"/>
      <c r="BB224" s="6"/>
      <c r="BC224" s="6"/>
      <c r="BD224" s="5"/>
      <c r="BE224" s="7"/>
      <c r="BF224" s="4"/>
      <c r="BG224" s="5"/>
      <c r="BH224" s="5"/>
      <c r="BI224" s="6"/>
      <c r="BJ224" s="6"/>
      <c r="BK224" s="6"/>
      <c r="BL224" s="6"/>
      <c r="BM224" s="5"/>
      <c r="BN224" s="7"/>
      <c r="BO224" s="4"/>
      <c r="BP224" s="5"/>
      <c r="BQ224" s="5"/>
      <c r="BR224" s="6"/>
      <c r="BS224" s="6"/>
      <c r="BT224" s="6"/>
      <c r="BU224" s="6"/>
      <c r="BV224" s="5"/>
      <c r="BW224" s="7"/>
      <c r="BX224" s="4"/>
      <c r="BY224" s="5"/>
      <c r="BZ224" s="5"/>
      <c r="CA224" s="6"/>
      <c r="CB224" s="6"/>
      <c r="CC224" s="6"/>
      <c r="CD224" s="6"/>
      <c r="CE224" s="5"/>
      <c r="CF224" s="7"/>
      <c r="CG224" s="4"/>
      <c r="CH224" s="5"/>
      <c r="CI224" s="5"/>
      <c r="CJ224" s="6"/>
      <c r="CK224" s="6"/>
      <c r="CL224" s="6"/>
      <c r="CM224" s="6"/>
      <c r="CN224" s="5"/>
      <c r="CO224" s="7"/>
      <c r="CP224" s="4"/>
      <c r="CQ224" s="5"/>
      <c r="CR224" s="5"/>
      <c r="CS224" s="6"/>
      <c r="CT224" s="6"/>
      <c r="CU224" s="6"/>
      <c r="CV224" s="6"/>
      <c r="CW224" s="5"/>
      <c r="CX224" s="7"/>
      <c r="CY224" s="4"/>
      <c r="CZ224" s="5"/>
      <c r="DA224" s="5"/>
      <c r="DB224" s="6"/>
      <c r="DC224" s="6"/>
      <c r="DD224" s="6"/>
      <c r="DE224" s="6"/>
      <c r="DF224" s="5"/>
      <c r="DG224" s="7"/>
      <c r="DH224" s="4"/>
      <c r="DI224" s="5"/>
      <c r="DJ224" s="5"/>
      <c r="DK224" s="6"/>
      <c r="DL224" s="6"/>
      <c r="DM224" s="6"/>
      <c r="DN224" s="6"/>
      <c r="DO224" s="5"/>
      <c r="DP224" s="7"/>
      <c r="DQ224" s="4"/>
      <c r="DR224" s="5"/>
      <c r="DS224" s="5"/>
      <c r="DT224" s="6"/>
      <c r="DU224" s="6"/>
      <c r="DV224" s="6"/>
      <c r="DW224" s="6"/>
      <c r="DX224" s="5"/>
      <c r="DY224" s="7"/>
      <c r="DZ224" s="4"/>
      <c r="EA224" s="5"/>
      <c r="EB224" s="5"/>
      <c r="EC224" s="6"/>
      <c r="ED224" s="6"/>
      <c r="EE224" s="6"/>
      <c r="EF224" s="6"/>
      <c r="EG224" s="5"/>
      <c r="EH224" s="7"/>
      <c r="EI224" s="4"/>
      <c r="EJ224" s="5"/>
      <c r="EK224" s="5"/>
      <c r="EL224" s="6"/>
    </row>
    <row r="225" spans="1:142" s="8" customFormat="1" ht="46.8" x14ac:dyDescent="0.3">
      <c r="A225" s="30" t="s">
        <v>244</v>
      </c>
      <c r="B225" s="27" t="s">
        <v>13</v>
      </c>
      <c r="C225" s="27" t="s">
        <v>5</v>
      </c>
      <c r="D225" s="32" t="s">
        <v>243</v>
      </c>
      <c r="E225" s="27"/>
      <c r="F225" s="57">
        <f>F226</f>
        <v>396.9</v>
      </c>
      <c r="G225" s="6"/>
      <c r="H225" s="6"/>
      <c r="I225" s="6"/>
      <c r="J225" s="5"/>
      <c r="K225" s="7"/>
      <c r="L225" s="4"/>
      <c r="M225" s="5"/>
      <c r="N225" s="5"/>
      <c r="O225" s="6"/>
      <c r="P225" s="6"/>
      <c r="Q225" s="6"/>
      <c r="R225" s="6"/>
      <c r="S225" s="5"/>
      <c r="T225" s="7"/>
      <c r="U225" s="4"/>
      <c r="V225" s="5"/>
      <c r="W225" s="5"/>
      <c r="X225" s="6"/>
      <c r="Y225" s="6"/>
      <c r="Z225" s="6"/>
      <c r="AA225" s="6"/>
      <c r="AB225" s="5"/>
      <c r="AC225" s="7"/>
      <c r="AD225" s="4"/>
      <c r="AE225" s="5"/>
      <c r="AF225" s="5"/>
      <c r="AG225" s="6"/>
      <c r="AH225" s="6"/>
      <c r="AI225" s="6"/>
      <c r="AJ225" s="6"/>
      <c r="AK225" s="5"/>
      <c r="AL225" s="7"/>
      <c r="AM225" s="4"/>
      <c r="AN225" s="5"/>
      <c r="AO225" s="5"/>
      <c r="AP225" s="6"/>
      <c r="AQ225" s="6"/>
      <c r="AR225" s="6"/>
      <c r="AS225" s="6"/>
      <c r="AT225" s="5"/>
      <c r="AU225" s="7"/>
      <c r="AV225" s="4"/>
      <c r="AW225" s="5"/>
      <c r="AX225" s="5"/>
      <c r="AY225" s="6"/>
      <c r="AZ225" s="6"/>
      <c r="BA225" s="6"/>
      <c r="BB225" s="6"/>
      <c r="BC225" s="5"/>
      <c r="BD225" s="7"/>
      <c r="BE225" s="4"/>
      <c r="BF225" s="5"/>
      <c r="BG225" s="5"/>
      <c r="BH225" s="6"/>
      <c r="BI225" s="6"/>
      <c r="BJ225" s="6"/>
      <c r="BK225" s="6"/>
      <c r="BL225" s="5"/>
      <c r="BM225" s="7"/>
      <c r="BN225" s="4"/>
      <c r="BO225" s="5"/>
      <c r="BP225" s="5"/>
      <c r="BQ225" s="6"/>
      <c r="BR225" s="6"/>
      <c r="BS225" s="6"/>
      <c r="BT225" s="6"/>
      <c r="BU225" s="5"/>
      <c r="BV225" s="7"/>
      <c r="BW225" s="4"/>
      <c r="BX225" s="5"/>
      <c r="BY225" s="5"/>
      <c r="BZ225" s="6"/>
      <c r="CA225" s="6"/>
      <c r="CB225" s="6"/>
      <c r="CC225" s="6"/>
      <c r="CD225" s="5"/>
      <c r="CE225" s="7"/>
      <c r="CF225" s="4"/>
      <c r="CG225" s="5"/>
      <c r="CH225" s="5"/>
      <c r="CI225" s="6"/>
      <c r="CJ225" s="6"/>
      <c r="CK225" s="6"/>
      <c r="CL225" s="6"/>
      <c r="CM225" s="5"/>
      <c r="CN225" s="7"/>
      <c r="CO225" s="4"/>
      <c r="CP225" s="5"/>
      <c r="CQ225" s="5"/>
      <c r="CR225" s="6"/>
      <c r="CS225" s="6"/>
      <c r="CT225" s="6"/>
      <c r="CU225" s="6"/>
      <c r="CV225" s="5"/>
      <c r="CW225" s="7"/>
      <c r="CX225" s="4"/>
      <c r="CY225" s="5"/>
      <c r="CZ225" s="5"/>
      <c r="DA225" s="6"/>
      <c r="DB225" s="6"/>
      <c r="DC225" s="6"/>
      <c r="DD225" s="6"/>
      <c r="DE225" s="5"/>
      <c r="DF225" s="7"/>
      <c r="DG225" s="4"/>
      <c r="DH225" s="5"/>
      <c r="DI225" s="5"/>
      <c r="DJ225" s="6"/>
      <c r="DK225" s="6"/>
      <c r="DL225" s="6"/>
      <c r="DM225" s="6"/>
      <c r="DN225" s="5"/>
      <c r="DO225" s="7"/>
      <c r="DP225" s="4"/>
      <c r="DQ225" s="5"/>
      <c r="DR225" s="5"/>
      <c r="DS225" s="6"/>
      <c r="DT225" s="6"/>
      <c r="DU225" s="6"/>
      <c r="DV225" s="6"/>
      <c r="DW225" s="5"/>
      <c r="DX225" s="7"/>
      <c r="DY225" s="4"/>
      <c r="DZ225" s="5"/>
      <c r="EA225" s="5"/>
      <c r="EB225" s="6"/>
      <c r="EC225" s="6"/>
      <c r="ED225" s="6"/>
      <c r="EE225" s="6"/>
      <c r="EF225" s="5"/>
      <c r="EG225" s="7"/>
      <c r="EH225" s="4"/>
      <c r="EI225" s="5"/>
      <c r="EJ225" s="5"/>
      <c r="EK225" s="6"/>
    </row>
    <row r="226" spans="1:142" s="8" customFormat="1" ht="31.2" x14ac:dyDescent="0.3">
      <c r="A226" s="30" t="s">
        <v>40</v>
      </c>
      <c r="B226" s="27" t="s">
        <v>13</v>
      </c>
      <c r="C226" s="27" t="s">
        <v>5</v>
      </c>
      <c r="D226" s="32" t="s">
        <v>243</v>
      </c>
      <c r="E226" s="27">
        <v>600</v>
      </c>
      <c r="F226" s="57">
        <v>396.9</v>
      </c>
      <c r="G226" s="6"/>
      <c r="H226" s="6"/>
      <c r="I226" s="6"/>
      <c r="J226" s="6"/>
      <c r="K226" s="5"/>
      <c r="L226" s="7"/>
      <c r="M226" s="4"/>
      <c r="N226" s="5"/>
      <c r="O226" s="5"/>
      <c r="P226" s="6"/>
      <c r="Q226" s="6"/>
      <c r="R226" s="6"/>
      <c r="S226" s="6"/>
      <c r="T226" s="5"/>
      <c r="U226" s="7"/>
      <c r="V226" s="4"/>
      <c r="W226" s="5"/>
      <c r="X226" s="5"/>
      <c r="Y226" s="6"/>
      <c r="Z226" s="6"/>
      <c r="AA226" s="6"/>
      <c r="AB226" s="6"/>
      <c r="AC226" s="5"/>
      <c r="AD226" s="7"/>
      <c r="AE226" s="4"/>
      <c r="AF226" s="5"/>
      <c r="AG226" s="5"/>
      <c r="AH226" s="6"/>
      <c r="AI226" s="6"/>
      <c r="AJ226" s="6"/>
      <c r="AK226" s="6"/>
      <c r="AL226" s="5"/>
      <c r="AM226" s="7"/>
      <c r="AN226" s="4"/>
      <c r="AO226" s="5"/>
      <c r="AP226" s="5"/>
      <c r="AQ226" s="6"/>
      <c r="AR226" s="6"/>
      <c r="AS226" s="6"/>
      <c r="AT226" s="6"/>
      <c r="AU226" s="5"/>
      <c r="AV226" s="7"/>
      <c r="AW226" s="4"/>
      <c r="AX226" s="5"/>
      <c r="AY226" s="5"/>
      <c r="AZ226" s="6"/>
      <c r="BA226" s="6"/>
      <c r="BB226" s="6"/>
      <c r="BC226" s="6"/>
      <c r="BD226" s="5"/>
      <c r="BE226" s="7"/>
      <c r="BF226" s="4"/>
      <c r="BG226" s="5"/>
      <c r="BH226" s="5"/>
      <c r="BI226" s="6"/>
      <c r="BJ226" s="6"/>
      <c r="BK226" s="6"/>
      <c r="BL226" s="6"/>
      <c r="BM226" s="5"/>
      <c r="BN226" s="7"/>
      <c r="BO226" s="4"/>
      <c r="BP226" s="5"/>
      <c r="BQ226" s="5"/>
      <c r="BR226" s="6"/>
      <c r="BS226" s="6"/>
      <c r="BT226" s="6"/>
      <c r="BU226" s="6"/>
      <c r="BV226" s="5"/>
      <c r="BW226" s="7"/>
      <c r="BX226" s="4"/>
      <c r="BY226" s="5"/>
      <c r="BZ226" s="5"/>
      <c r="CA226" s="6"/>
      <c r="CB226" s="6"/>
      <c r="CC226" s="6"/>
      <c r="CD226" s="6"/>
      <c r="CE226" s="5"/>
      <c r="CF226" s="7"/>
      <c r="CG226" s="4"/>
      <c r="CH226" s="5"/>
      <c r="CI226" s="5"/>
      <c r="CJ226" s="6"/>
      <c r="CK226" s="6"/>
      <c r="CL226" s="6"/>
      <c r="CM226" s="6"/>
      <c r="CN226" s="5"/>
      <c r="CO226" s="7"/>
      <c r="CP226" s="4"/>
      <c r="CQ226" s="5"/>
      <c r="CR226" s="5"/>
      <c r="CS226" s="6"/>
      <c r="CT226" s="6"/>
      <c r="CU226" s="6"/>
      <c r="CV226" s="6"/>
      <c r="CW226" s="5"/>
      <c r="CX226" s="7"/>
      <c r="CY226" s="4"/>
      <c r="CZ226" s="5"/>
      <c r="DA226" s="5"/>
      <c r="DB226" s="6"/>
      <c r="DC226" s="6"/>
      <c r="DD226" s="6"/>
      <c r="DE226" s="6"/>
      <c r="DF226" s="5"/>
      <c r="DG226" s="7"/>
      <c r="DH226" s="4"/>
      <c r="DI226" s="5"/>
      <c r="DJ226" s="5"/>
      <c r="DK226" s="6"/>
      <c r="DL226" s="6"/>
      <c r="DM226" s="6"/>
      <c r="DN226" s="6"/>
      <c r="DO226" s="5"/>
      <c r="DP226" s="7"/>
      <c r="DQ226" s="4"/>
      <c r="DR226" s="5"/>
      <c r="DS226" s="5"/>
      <c r="DT226" s="6"/>
      <c r="DU226" s="6"/>
      <c r="DV226" s="6"/>
      <c r="DW226" s="6"/>
      <c r="DX226" s="5"/>
      <c r="DY226" s="7"/>
      <c r="DZ226" s="4"/>
      <c r="EA226" s="5"/>
      <c r="EB226" s="5"/>
      <c r="EC226" s="6"/>
      <c r="ED226" s="6"/>
      <c r="EE226" s="6"/>
      <c r="EF226" s="6"/>
      <c r="EG226" s="5"/>
      <c r="EH226" s="7"/>
      <c r="EI226" s="4"/>
      <c r="EJ226" s="5"/>
      <c r="EK226" s="5"/>
      <c r="EL226" s="6"/>
    </row>
    <row r="227" spans="1:142" s="8" customFormat="1" ht="15.6" x14ac:dyDescent="0.3">
      <c r="A227" s="45" t="s">
        <v>87</v>
      </c>
      <c r="B227" s="27" t="s">
        <v>13</v>
      </c>
      <c r="C227" s="27" t="s">
        <v>5</v>
      </c>
      <c r="D227" s="31" t="s">
        <v>134</v>
      </c>
      <c r="E227" s="27"/>
      <c r="F227" s="57">
        <f>F229+F230</f>
        <v>185265.7</v>
      </c>
      <c r="G227" s="6"/>
      <c r="H227" s="6"/>
      <c r="I227" s="6"/>
      <c r="J227" s="6"/>
      <c r="K227" s="5"/>
      <c r="L227" s="7"/>
      <c r="M227" s="4"/>
      <c r="N227" s="5"/>
      <c r="O227" s="5"/>
      <c r="P227" s="6"/>
      <c r="Q227" s="6"/>
      <c r="R227" s="6"/>
      <c r="S227" s="6"/>
      <c r="T227" s="5"/>
      <c r="U227" s="7"/>
      <c r="V227" s="4"/>
      <c r="W227" s="5"/>
      <c r="X227" s="5"/>
      <c r="Y227" s="6"/>
      <c r="Z227" s="6"/>
      <c r="AA227" s="6"/>
      <c r="AB227" s="6"/>
      <c r="AC227" s="5"/>
      <c r="AD227" s="7"/>
      <c r="AE227" s="4"/>
      <c r="AF227" s="5"/>
      <c r="AG227" s="5"/>
      <c r="AH227" s="6"/>
      <c r="AI227" s="6"/>
      <c r="AJ227" s="6"/>
      <c r="AK227" s="6"/>
      <c r="AL227" s="5"/>
      <c r="AM227" s="7"/>
      <c r="AN227" s="4"/>
      <c r="AO227" s="5"/>
      <c r="AP227" s="5"/>
      <c r="AQ227" s="6"/>
      <c r="AR227" s="6"/>
      <c r="AS227" s="6"/>
      <c r="AT227" s="6"/>
      <c r="AU227" s="5"/>
      <c r="AV227" s="7"/>
      <c r="AW227" s="4"/>
      <c r="AX227" s="5"/>
      <c r="AY227" s="5"/>
      <c r="AZ227" s="6"/>
      <c r="BA227" s="6"/>
      <c r="BB227" s="6"/>
      <c r="BC227" s="6"/>
      <c r="BD227" s="5"/>
      <c r="BE227" s="7"/>
      <c r="BF227" s="4"/>
      <c r="BG227" s="5"/>
      <c r="BH227" s="5"/>
      <c r="BI227" s="6"/>
      <c r="BJ227" s="6"/>
      <c r="BK227" s="6"/>
      <c r="BL227" s="6"/>
      <c r="BM227" s="5"/>
      <c r="BN227" s="7"/>
      <c r="BO227" s="4"/>
      <c r="BP227" s="5"/>
      <c r="BQ227" s="5"/>
      <c r="BR227" s="6"/>
      <c r="BS227" s="6"/>
      <c r="BT227" s="6"/>
      <c r="BU227" s="6"/>
      <c r="BV227" s="5"/>
      <c r="BW227" s="7"/>
      <c r="BX227" s="4"/>
      <c r="BY227" s="5"/>
      <c r="BZ227" s="5"/>
      <c r="CA227" s="6"/>
      <c r="CB227" s="6"/>
      <c r="CC227" s="6"/>
      <c r="CD227" s="6"/>
      <c r="CE227" s="5"/>
      <c r="CF227" s="7"/>
      <c r="CG227" s="4"/>
      <c r="CH227" s="5"/>
      <c r="CI227" s="5"/>
      <c r="CJ227" s="6"/>
      <c r="CK227" s="6"/>
      <c r="CL227" s="6"/>
      <c r="CM227" s="6"/>
      <c r="CN227" s="5"/>
      <c r="CO227" s="7"/>
      <c r="CP227" s="4"/>
      <c r="CQ227" s="5"/>
      <c r="CR227" s="5"/>
      <c r="CS227" s="6"/>
      <c r="CT227" s="6"/>
      <c r="CU227" s="6"/>
      <c r="CV227" s="6"/>
      <c r="CW227" s="5"/>
      <c r="CX227" s="7"/>
      <c r="CY227" s="4"/>
      <c r="CZ227" s="5"/>
      <c r="DA227" s="5"/>
      <c r="DB227" s="6"/>
      <c r="DC227" s="6"/>
      <c r="DD227" s="6"/>
      <c r="DE227" s="6"/>
      <c r="DF227" s="5"/>
      <c r="DG227" s="7"/>
      <c r="DH227" s="4"/>
      <c r="DI227" s="5"/>
      <c r="DJ227" s="5"/>
      <c r="DK227" s="6"/>
      <c r="DL227" s="6"/>
      <c r="DM227" s="6"/>
      <c r="DN227" s="6"/>
      <c r="DO227" s="5"/>
      <c r="DP227" s="7"/>
      <c r="DQ227" s="4"/>
      <c r="DR227" s="5"/>
      <c r="DS227" s="5"/>
      <c r="DT227" s="6"/>
      <c r="DU227" s="6"/>
      <c r="DV227" s="6"/>
      <c r="DW227" s="6"/>
      <c r="DX227" s="5"/>
      <c r="DY227" s="7"/>
      <c r="DZ227" s="4"/>
      <c r="EA227" s="5"/>
      <c r="EB227" s="5"/>
      <c r="EC227" s="6"/>
      <c r="ED227" s="6"/>
      <c r="EE227" s="6"/>
      <c r="EF227" s="6"/>
      <c r="EG227" s="5"/>
      <c r="EH227" s="7"/>
      <c r="EI227" s="4"/>
      <c r="EJ227" s="5"/>
      <c r="EK227" s="5"/>
      <c r="EL227" s="6"/>
    </row>
    <row r="228" spans="1:142" s="8" customFormat="1" ht="31.2" x14ac:dyDescent="0.3">
      <c r="A228" s="30" t="s">
        <v>67</v>
      </c>
      <c r="B228" s="27" t="s">
        <v>13</v>
      </c>
      <c r="C228" s="27" t="s">
        <v>5</v>
      </c>
      <c r="D228" s="31" t="s">
        <v>135</v>
      </c>
      <c r="E228" s="27"/>
      <c r="F228" s="57">
        <f>F229</f>
        <v>161392.5</v>
      </c>
    </row>
    <row r="229" spans="1:142" s="8" customFormat="1" ht="31.2" x14ac:dyDescent="0.3">
      <c r="A229" s="30" t="s">
        <v>40</v>
      </c>
      <c r="B229" s="27" t="s">
        <v>13</v>
      </c>
      <c r="C229" s="27" t="s">
        <v>5</v>
      </c>
      <c r="D229" s="31" t="s">
        <v>135</v>
      </c>
      <c r="E229" s="27">
        <v>600</v>
      </c>
      <c r="F229" s="57">
        <v>161392.5</v>
      </c>
    </row>
    <row r="230" spans="1:142" s="14" customFormat="1" ht="46.8" x14ac:dyDescent="0.3">
      <c r="A230" s="30" t="s">
        <v>270</v>
      </c>
      <c r="B230" s="27" t="s">
        <v>13</v>
      </c>
      <c r="C230" s="27" t="s">
        <v>5</v>
      </c>
      <c r="D230" s="31" t="s">
        <v>271</v>
      </c>
      <c r="E230" s="27"/>
      <c r="F230" s="29">
        <f>F231</f>
        <v>23873.200000000001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</row>
    <row r="231" spans="1:142" s="8" customFormat="1" ht="31.2" x14ac:dyDescent="0.3">
      <c r="A231" s="30" t="s">
        <v>40</v>
      </c>
      <c r="B231" s="27" t="s">
        <v>13</v>
      </c>
      <c r="C231" s="27" t="s">
        <v>5</v>
      </c>
      <c r="D231" s="31" t="s">
        <v>271</v>
      </c>
      <c r="E231" s="27">
        <v>600</v>
      </c>
      <c r="F231" s="29">
        <v>23873.200000000001</v>
      </c>
    </row>
    <row r="232" spans="1:142" s="8" customFormat="1" ht="109.2" x14ac:dyDescent="0.3">
      <c r="A232" s="30" t="s">
        <v>82</v>
      </c>
      <c r="B232" s="27" t="s">
        <v>13</v>
      </c>
      <c r="C232" s="27" t="s">
        <v>5</v>
      </c>
      <c r="D232" s="31" t="s">
        <v>136</v>
      </c>
      <c r="E232" s="27"/>
      <c r="F232" s="57">
        <f>F234+F235</f>
        <v>386248.6</v>
      </c>
    </row>
    <row r="233" spans="1:142" s="14" customFormat="1" ht="93.6" x14ac:dyDescent="0.3">
      <c r="A233" s="30" t="s">
        <v>51</v>
      </c>
      <c r="B233" s="27" t="s">
        <v>13</v>
      </c>
      <c r="C233" s="27" t="s">
        <v>5</v>
      </c>
      <c r="D233" s="31" t="s">
        <v>137</v>
      </c>
      <c r="E233" s="27"/>
      <c r="F233" s="57">
        <f>F234</f>
        <v>373905.6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</row>
    <row r="234" spans="1:142" s="14" customFormat="1" ht="31.2" x14ac:dyDescent="0.3">
      <c r="A234" s="30" t="s">
        <v>40</v>
      </c>
      <c r="B234" s="27" t="s">
        <v>13</v>
      </c>
      <c r="C234" s="27" t="s">
        <v>5</v>
      </c>
      <c r="D234" s="31" t="s">
        <v>137</v>
      </c>
      <c r="E234" s="27">
        <v>600</v>
      </c>
      <c r="F234" s="57">
        <v>373905.6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</row>
    <row r="235" spans="1:142" s="14" customFormat="1" ht="140.4" x14ac:dyDescent="0.3">
      <c r="A235" s="30" t="s">
        <v>288</v>
      </c>
      <c r="B235" s="42">
        <v>7</v>
      </c>
      <c r="C235" s="42">
        <v>2</v>
      </c>
      <c r="D235" s="43" t="s">
        <v>289</v>
      </c>
      <c r="E235" s="31"/>
      <c r="F235" s="29">
        <f>F236</f>
        <v>12343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</row>
    <row r="236" spans="1:142" s="14" customFormat="1" ht="31.2" x14ac:dyDescent="0.3">
      <c r="A236" s="30" t="s">
        <v>40</v>
      </c>
      <c r="B236" s="42">
        <v>7</v>
      </c>
      <c r="C236" s="42">
        <v>2</v>
      </c>
      <c r="D236" s="43" t="s">
        <v>289</v>
      </c>
      <c r="E236" s="31" t="s">
        <v>74</v>
      </c>
      <c r="F236" s="29">
        <v>12343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</row>
    <row r="237" spans="1:142" s="14" customFormat="1" ht="31.2" x14ac:dyDescent="0.3">
      <c r="A237" s="30" t="s">
        <v>237</v>
      </c>
      <c r="B237" s="27" t="s">
        <v>13</v>
      </c>
      <c r="C237" s="27" t="s">
        <v>5</v>
      </c>
      <c r="D237" s="32" t="s">
        <v>256</v>
      </c>
      <c r="E237" s="27"/>
      <c r="F237" s="57">
        <f>F238</f>
        <v>1916.9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</row>
    <row r="238" spans="1:142" s="14" customFormat="1" ht="31.2" x14ac:dyDescent="0.3">
      <c r="A238" s="30" t="s">
        <v>40</v>
      </c>
      <c r="B238" s="27" t="s">
        <v>13</v>
      </c>
      <c r="C238" s="27" t="s">
        <v>5</v>
      </c>
      <c r="D238" s="32" t="s">
        <v>256</v>
      </c>
      <c r="E238" s="27">
        <v>600</v>
      </c>
      <c r="F238" s="57">
        <v>1916.9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</row>
    <row r="239" spans="1:142" s="14" customFormat="1" ht="15.6" x14ac:dyDescent="0.3">
      <c r="A239" s="30" t="s">
        <v>258</v>
      </c>
      <c r="B239" s="27" t="s">
        <v>13</v>
      </c>
      <c r="C239" s="27" t="s">
        <v>5</v>
      </c>
      <c r="D239" s="32" t="s">
        <v>257</v>
      </c>
      <c r="E239" s="27"/>
      <c r="F239" s="57">
        <f>F240</f>
        <v>155.80000000000001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</row>
    <row r="240" spans="1:142" s="14" customFormat="1" ht="31.2" x14ac:dyDescent="0.3">
      <c r="A240" s="30" t="s">
        <v>40</v>
      </c>
      <c r="B240" s="27" t="s">
        <v>13</v>
      </c>
      <c r="C240" s="27" t="s">
        <v>5</v>
      </c>
      <c r="D240" s="32" t="s">
        <v>257</v>
      </c>
      <c r="E240" s="27">
        <v>600</v>
      </c>
      <c r="F240" s="57">
        <v>155.80000000000001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</row>
    <row r="241" spans="1:140" s="14" customFormat="1" ht="62.4" x14ac:dyDescent="0.3">
      <c r="A241" s="30" t="s">
        <v>286</v>
      </c>
      <c r="B241" s="42">
        <v>7</v>
      </c>
      <c r="C241" s="42">
        <v>2</v>
      </c>
      <c r="D241" s="43" t="s">
        <v>287</v>
      </c>
      <c r="E241" s="31"/>
      <c r="F241" s="29">
        <f>F242</f>
        <v>19469.900000000001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</row>
    <row r="242" spans="1:140" s="14" customFormat="1" ht="31.2" x14ac:dyDescent="0.3">
      <c r="A242" s="30" t="s">
        <v>40</v>
      </c>
      <c r="B242" s="42">
        <v>7</v>
      </c>
      <c r="C242" s="42">
        <v>2</v>
      </c>
      <c r="D242" s="43" t="s">
        <v>287</v>
      </c>
      <c r="E242" s="31" t="s">
        <v>74</v>
      </c>
      <c r="F242" s="29">
        <v>19469.900000000001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</row>
    <row r="243" spans="1:140" s="14" customFormat="1" ht="46.8" x14ac:dyDescent="0.3">
      <c r="A243" s="30" t="s">
        <v>313</v>
      </c>
      <c r="B243" s="27" t="s">
        <v>13</v>
      </c>
      <c r="C243" s="27" t="s">
        <v>5</v>
      </c>
      <c r="D243" s="31" t="s">
        <v>131</v>
      </c>
      <c r="E243" s="27"/>
      <c r="F243" s="57">
        <f>F244</f>
        <v>11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</row>
    <row r="244" spans="1:140" s="14" customFormat="1" ht="31.2" x14ac:dyDescent="0.3">
      <c r="A244" s="30" t="s">
        <v>40</v>
      </c>
      <c r="B244" s="27" t="s">
        <v>13</v>
      </c>
      <c r="C244" s="27" t="s">
        <v>5</v>
      </c>
      <c r="D244" s="31" t="s">
        <v>131</v>
      </c>
      <c r="E244" s="27">
        <v>600</v>
      </c>
      <c r="F244" s="57">
        <v>11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</row>
    <row r="245" spans="1:140" s="14" customFormat="1" ht="62.4" x14ac:dyDescent="0.3">
      <c r="A245" s="30" t="s">
        <v>267</v>
      </c>
      <c r="B245" s="27" t="s">
        <v>13</v>
      </c>
      <c r="C245" s="27" t="s">
        <v>5</v>
      </c>
      <c r="D245" s="31" t="s">
        <v>148</v>
      </c>
      <c r="E245" s="27"/>
      <c r="F245" s="57">
        <f>F246</f>
        <v>57.7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</row>
    <row r="246" spans="1:140" s="14" customFormat="1" ht="31.2" x14ac:dyDescent="0.3">
      <c r="A246" s="30" t="s">
        <v>40</v>
      </c>
      <c r="B246" s="27" t="s">
        <v>13</v>
      </c>
      <c r="C246" s="27" t="s">
        <v>5</v>
      </c>
      <c r="D246" s="31" t="s">
        <v>148</v>
      </c>
      <c r="E246" s="27">
        <v>600</v>
      </c>
      <c r="F246" s="57">
        <v>57.7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</row>
    <row r="247" spans="1:140" s="14" customFormat="1" ht="31.2" x14ac:dyDescent="0.3">
      <c r="A247" s="30" t="s">
        <v>306</v>
      </c>
      <c r="B247" s="27" t="s">
        <v>13</v>
      </c>
      <c r="C247" s="27" t="s">
        <v>5</v>
      </c>
      <c r="D247" s="31" t="s">
        <v>132</v>
      </c>
      <c r="E247" s="27"/>
      <c r="F247" s="57">
        <f>F248</f>
        <v>1380.4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</row>
    <row r="248" spans="1:140" s="14" customFormat="1" ht="31.2" x14ac:dyDescent="0.3">
      <c r="A248" s="30" t="s">
        <v>40</v>
      </c>
      <c r="B248" s="27" t="s">
        <v>13</v>
      </c>
      <c r="C248" s="27" t="s">
        <v>5</v>
      </c>
      <c r="D248" s="31" t="s">
        <v>132</v>
      </c>
      <c r="E248" s="27">
        <v>600</v>
      </c>
      <c r="F248" s="57">
        <v>1380.4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</row>
    <row r="249" spans="1:140" s="14" customFormat="1" ht="15.6" x14ac:dyDescent="0.3">
      <c r="A249" s="30" t="s">
        <v>90</v>
      </c>
      <c r="B249" s="27" t="s">
        <v>13</v>
      </c>
      <c r="C249" s="27" t="s">
        <v>7</v>
      </c>
      <c r="D249" s="31"/>
      <c r="E249" s="27"/>
      <c r="F249" s="57">
        <f>F250+F264+F262</f>
        <v>108552.2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</row>
    <row r="250" spans="1:140" s="14" customFormat="1" ht="31.2" x14ac:dyDescent="0.3">
      <c r="A250" s="30" t="s">
        <v>312</v>
      </c>
      <c r="B250" s="27" t="s">
        <v>13</v>
      </c>
      <c r="C250" s="27" t="s">
        <v>7</v>
      </c>
      <c r="D250" s="31" t="s">
        <v>126</v>
      </c>
      <c r="E250" s="27"/>
      <c r="F250" s="57">
        <f>F251+F258+F260+F256</f>
        <v>108420.4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</row>
    <row r="251" spans="1:140" s="14" customFormat="1" ht="31.2" x14ac:dyDescent="0.3">
      <c r="A251" s="30" t="s">
        <v>88</v>
      </c>
      <c r="B251" s="27" t="s">
        <v>13</v>
      </c>
      <c r="C251" s="27" t="s">
        <v>7</v>
      </c>
      <c r="D251" s="31" t="s">
        <v>138</v>
      </c>
      <c r="E251" s="27"/>
      <c r="F251" s="57">
        <f>F253+F255</f>
        <v>87390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</row>
    <row r="252" spans="1:140" s="14" customFormat="1" ht="31.2" x14ac:dyDescent="0.3">
      <c r="A252" s="30" t="s">
        <v>68</v>
      </c>
      <c r="B252" s="27" t="s">
        <v>13</v>
      </c>
      <c r="C252" s="27" t="s">
        <v>7</v>
      </c>
      <c r="D252" s="31" t="s">
        <v>140</v>
      </c>
      <c r="E252" s="27"/>
      <c r="F252" s="57">
        <f>F253</f>
        <v>26971.8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</row>
    <row r="253" spans="1:140" s="14" customFormat="1" ht="31.2" x14ac:dyDescent="0.3">
      <c r="A253" s="30" t="s">
        <v>40</v>
      </c>
      <c r="B253" s="27" t="s">
        <v>13</v>
      </c>
      <c r="C253" s="27" t="s">
        <v>7</v>
      </c>
      <c r="D253" s="31" t="s">
        <v>140</v>
      </c>
      <c r="E253" s="27">
        <v>600</v>
      </c>
      <c r="F253" s="57">
        <v>26971.8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</row>
    <row r="254" spans="1:140" s="14" customFormat="1" ht="46.8" x14ac:dyDescent="0.3">
      <c r="A254" s="30" t="s">
        <v>69</v>
      </c>
      <c r="B254" s="27" t="s">
        <v>13</v>
      </c>
      <c r="C254" s="31" t="s">
        <v>7</v>
      </c>
      <c r="D254" s="31" t="s">
        <v>139</v>
      </c>
      <c r="E254" s="27"/>
      <c r="F254" s="57">
        <f>F255</f>
        <v>60418.2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</row>
    <row r="255" spans="1:140" s="14" customFormat="1" ht="31.2" x14ac:dyDescent="0.3">
      <c r="A255" s="30" t="s">
        <v>40</v>
      </c>
      <c r="B255" s="27" t="s">
        <v>13</v>
      </c>
      <c r="C255" s="31" t="s">
        <v>7</v>
      </c>
      <c r="D255" s="31" t="s">
        <v>139</v>
      </c>
      <c r="E255" s="27">
        <v>600</v>
      </c>
      <c r="F255" s="57">
        <v>60418.2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</row>
    <row r="256" spans="1:140" s="14" customFormat="1" ht="62.4" x14ac:dyDescent="0.3">
      <c r="A256" s="30" t="s">
        <v>268</v>
      </c>
      <c r="B256" s="27" t="s">
        <v>13</v>
      </c>
      <c r="C256" s="27" t="s">
        <v>7</v>
      </c>
      <c r="D256" s="31" t="s">
        <v>269</v>
      </c>
      <c r="E256" s="27"/>
      <c r="F256" s="29">
        <f>F257</f>
        <v>21018.400000000001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</row>
    <row r="257" spans="1:140" s="14" customFormat="1" ht="31.2" x14ac:dyDescent="0.3">
      <c r="A257" s="30" t="s">
        <v>40</v>
      </c>
      <c r="B257" s="27" t="s">
        <v>13</v>
      </c>
      <c r="C257" s="27" t="s">
        <v>7</v>
      </c>
      <c r="D257" s="31" t="s">
        <v>269</v>
      </c>
      <c r="E257" s="27">
        <v>600</v>
      </c>
      <c r="F257" s="29">
        <v>21018.400000000001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</row>
    <row r="258" spans="1:140" s="14" customFormat="1" ht="46.8" x14ac:dyDescent="0.3">
      <c r="A258" s="30" t="s">
        <v>248</v>
      </c>
      <c r="B258" s="27" t="s">
        <v>13</v>
      </c>
      <c r="C258" s="31" t="s">
        <v>7</v>
      </c>
      <c r="D258" s="32" t="s">
        <v>245</v>
      </c>
      <c r="E258" s="27"/>
      <c r="F258" s="57">
        <f>F259</f>
        <v>1.2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</row>
    <row r="259" spans="1:140" s="14" customFormat="1" ht="31.2" x14ac:dyDescent="0.3">
      <c r="A259" s="30" t="s">
        <v>40</v>
      </c>
      <c r="B259" s="27" t="s">
        <v>13</v>
      </c>
      <c r="C259" s="31" t="s">
        <v>7</v>
      </c>
      <c r="D259" s="32" t="s">
        <v>245</v>
      </c>
      <c r="E259" s="27">
        <v>600</v>
      </c>
      <c r="F259" s="57">
        <v>1.2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</row>
    <row r="260" spans="1:140" s="14" customFormat="1" ht="62.4" x14ac:dyDescent="0.3">
      <c r="A260" s="30" t="s">
        <v>252</v>
      </c>
      <c r="B260" s="27" t="s">
        <v>13</v>
      </c>
      <c r="C260" s="31" t="s">
        <v>7</v>
      </c>
      <c r="D260" s="32" t="s">
        <v>250</v>
      </c>
      <c r="E260" s="27"/>
      <c r="F260" s="57">
        <f>F261</f>
        <v>10.8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</row>
    <row r="261" spans="1:140" s="14" customFormat="1" ht="31.2" x14ac:dyDescent="0.3">
      <c r="A261" s="30" t="s">
        <v>40</v>
      </c>
      <c r="B261" s="27" t="s">
        <v>13</v>
      </c>
      <c r="C261" s="31" t="s">
        <v>7</v>
      </c>
      <c r="D261" s="32" t="s">
        <v>250</v>
      </c>
      <c r="E261" s="27">
        <v>600</v>
      </c>
      <c r="F261" s="57">
        <v>10.8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</row>
    <row r="262" spans="1:140" s="14" customFormat="1" ht="62.4" x14ac:dyDescent="0.3">
      <c r="A262" s="30" t="s">
        <v>267</v>
      </c>
      <c r="B262" s="27" t="s">
        <v>13</v>
      </c>
      <c r="C262" s="27" t="s">
        <v>7</v>
      </c>
      <c r="D262" s="31" t="s">
        <v>148</v>
      </c>
      <c r="E262" s="27"/>
      <c r="F262" s="29">
        <f>F263</f>
        <v>38.5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</row>
    <row r="263" spans="1:140" s="8" customFormat="1" ht="31.2" x14ac:dyDescent="0.3">
      <c r="A263" s="30" t="s">
        <v>40</v>
      </c>
      <c r="B263" s="27" t="s">
        <v>13</v>
      </c>
      <c r="C263" s="27" t="s">
        <v>7</v>
      </c>
      <c r="D263" s="31" t="s">
        <v>148</v>
      </c>
      <c r="E263" s="27">
        <v>600</v>
      </c>
      <c r="F263" s="29">
        <v>38.5</v>
      </c>
    </row>
    <row r="264" spans="1:140" s="8" customFormat="1" ht="31.2" x14ac:dyDescent="0.3">
      <c r="A264" s="30" t="s">
        <v>306</v>
      </c>
      <c r="B264" s="27" t="s">
        <v>13</v>
      </c>
      <c r="C264" s="27" t="s">
        <v>7</v>
      </c>
      <c r="D264" s="31" t="s">
        <v>132</v>
      </c>
      <c r="E264" s="27"/>
      <c r="F264" s="57">
        <f>F265</f>
        <v>93.3</v>
      </c>
    </row>
    <row r="265" spans="1:140" s="14" customFormat="1" ht="31.2" x14ac:dyDescent="0.3">
      <c r="A265" s="30" t="s">
        <v>40</v>
      </c>
      <c r="B265" s="27" t="s">
        <v>13</v>
      </c>
      <c r="C265" s="27" t="s">
        <v>7</v>
      </c>
      <c r="D265" s="31" t="s">
        <v>132</v>
      </c>
      <c r="E265" s="27">
        <v>600</v>
      </c>
      <c r="F265" s="57">
        <v>93.3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</row>
    <row r="266" spans="1:140" s="14" customFormat="1" ht="15.6" x14ac:dyDescent="0.3">
      <c r="A266" s="30" t="s">
        <v>22</v>
      </c>
      <c r="B266" s="27" t="s">
        <v>13</v>
      </c>
      <c r="C266" s="27" t="s">
        <v>13</v>
      </c>
      <c r="D266" s="31"/>
      <c r="E266" s="27"/>
      <c r="F266" s="57">
        <f>F269+F273+F276+F267+F278+F271</f>
        <v>32308.799999999999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</row>
    <row r="267" spans="1:140" s="14" customFormat="1" ht="46.8" x14ac:dyDescent="0.3">
      <c r="A267" s="30" t="s">
        <v>315</v>
      </c>
      <c r="B267" s="27" t="s">
        <v>13</v>
      </c>
      <c r="C267" s="27" t="s">
        <v>13</v>
      </c>
      <c r="D267" s="31" t="s">
        <v>119</v>
      </c>
      <c r="E267" s="38"/>
      <c r="F267" s="57">
        <f>F268</f>
        <v>3327.1</v>
      </c>
    </row>
    <row r="268" spans="1:140" s="14" customFormat="1" ht="31.2" x14ac:dyDescent="0.3">
      <c r="A268" s="30" t="s">
        <v>40</v>
      </c>
      <c r="B268" s="27" t="s">
        <v>13</v>
      </c>
      <c r="C268" s="27" t="s">
        <v>13</v>
      </c>
      <c r="D268" s="31" t="s">
        <v>119</v>
      </c>
      <c r="E268" s="27">
        <v>600</v>
      </c>
      <c r="F268" s="57">
        <v>3327.1</v>
      </c>
    </row>
    <row r="269" spans="1:140" s="8" customFormat="1" ht="62.4" x14ac:dyDescent="0.3">
      <c r="A269" s="30" t="s">
        <v>316</v>
      </c>
      <c r="B269" s="27" t="s">
        <v>13</v>
      </c>
      <c r="C269" s="27" t="s">
        <v>13</v>
      </c>
      <c r="D269" s="31" t="s">
        <v>142</v>
      </c>
      <c r="E269" s="27"/>
      <c r="F269" s="57">
        <f>F270</f>
        <v>350</v>
      </c>
    </row>
    <row r="270" spans="1:140" s="14" customFormat="1" ht="31.2" x14ac:dyDescent="0.3">
      <c r="A270" s="30" t="s">
        <v>40</v>
      </c>
      <c r="B270" s="27" t="s">
        <v>13</v>
      </c>
      <c r="C270" s="27" t="s">
        <v>13</v>
      </c>
      <c r="D270" s="31" t="s">
        <v>142</v>
      </c>
      <c r="E270" s="27">
        <v>600</v>
      </c>
      <c r="F270" s="57">
        <v>350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</row>
    <row r="271" spans="1:140" s="14" customFormat="1" ht="46.8" x14ac:dyDescent="0.3">
      <c r="A271" s="30" t="s">
        <v>265</v>
      </c>
      <c r="B271" s="27" t="s">
        <v>13</v>
      </c>
      <c r="C271" s="27" t="s">
        <v>13</v>
      </c>
      <c r="D271" s="31" t="s">
        <v>266</v>
      </c>
      <c r="E271" s="46"/>
      <c r="F271" s="29">
        <f>F272</f>
        <v>168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</row>
    <row r="272" spans="1:140" s="14" customFormat="1" ht="31.2" x14ac:dyDescent="0.3">
      <c r="A272" s="30" t="s">
        <v>40</v>
      </c>
      <c r="B272" s="27" t="s">
        <v>13</v>
      </c>
      <c r="C272" s="27" t="s">
        <v>13</v>
      </c>
      <c r="D272" s="31" t="s">
        <v>266</v>
      </c>
      <c r="E272" s="27">
        <v>600</v>
      </c>
      <c r="F272" s="29">
        <v>168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</row>
    <row r="273" spans="1:140" s="14" customFormat="1" ht="31.2" x14ac:dyDescent="0.3">
      <c r="A273" s="30" t="s">
        <v>189</v>
      </c>
      <c r="B273" s="27" t="s">
        <v>13</v>
      </c>
      <c r="C273" s="27" t="s">
        <v>13</v>
      </c>
      <c r="D273" s="31" t="s">
        <v>188</v>
      </c>
      <c r="E273" s="27"/>
      <c r="F273" s="57">
        <f>F274+F275</f>
        <v>6237.9000000000005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</row>
    <row r="274" spans="1:140" s="14" customFormat="1" ht="31.2" x14ac:dyDescent="0.3">
      <c r="A274" s="30" t="s">
        <v>91</v>
      </c>
      <c r="B274" s="27" t="s">
        <v>13</v>
      </c>
      <c r="C274" s="27" t="s">
        <v>13</v>
      </c>
      <c r="D274" s="31" t="s">
        <v>188</v>
      </c>
      <c r="E274" s="27">
        <v>200</v>
      </c>
      <c r="F274" s="57">
        <v>619.79999999999995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</row>
    <row r="275" spans="1:140" s="14" customFormat="1" ht="31.2" x14ac:dyDescent="0.3">
      <c r="A275" s="30" t="s">
        <v>40</v>
      </c>
      <c r="B275" s="27" t="s">
        <v>13</v>
      </c>
      <c r="C275" s="27" t="s">
        <v>13</v>
      </c>
      <c r="D275" s="31" t="s">
        <v>188</v>
      </c>
      <c r="E275" s="27">
        <v>600</v>
      </c>
      <c r="F275" s="57">
        <f>922.3+4695.8</f>
        <v>5618.1</v>
      </c>
    </row>
    <row r="276" spans="1:140" s="14" customFormat="1" ht="31.2" x14ac:dyDescent="0.3">
      <c r="A276" s="30" t="s">
        <v>70</v>
      </c>
      <c r="B276" s="27" t="s">
        <v>13</v>
      </c>
      <c r="C276" s="27" t="s">
        <v>13</v>
      </c>
      <c r="D276" s="31" t="s">
        <v>143</v>
      </c>
      <c r="E276" s="46"/>
      <c r="F276" s="57">
        <f>F277</f>
        <v>21166.5</v>
      </c>
    </row>
    <row r="277" spans="1:140" s="14" customFormat="1" ht="31.2" x14ac:dyDescent="0.3">
      <c r="A277" s="30" t="s">
        <v>40</v>
      </c>
      <c r="B277" s="27" t="s">
        <v>13</v>
      </c>
      <c r="C277" s="27" t="s">
        <v>13</v>
      </c>
      <c r="D277" s="31" t="s">
        <v>143</v>
      </c>
      <c r="E277" s="27">
        <v>600</v>
      </c>
      <c r="F277" s="57">
        <v>21166.5</v>
      </c>
    </row>
    <row r="278" spans="1:140" s="14" customFormat="1" ht="62.4" x14ac:dyDescent="0.3">
      <c r="A278" s="30" t="s">
        <v>314</v>
      </c>
      <c r="B278" s="27" t="s">
        <v>13</v>
      </c>
      <c r="C278" s="27" t="s">
        <v>13</v>
      </c>
      <c r="D278" s="31" t="s">
        <v>133</v>
      </c>
      <c r="E278" s="27"/>
      <c r="F278" s="57">
        <f>F279</f>
        <v>1059.3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</row>
    <row r="279" spans="1:140" s="14" customFormat="1" ht="31.2" x14ac:dyDescent="0.3">
      <c r="A279" s="30" t="s">
        <v>40</v>
      </c>
      <c r="B279" s="27" t="s">
        <v>13</v>
      </c>
      <c r="C279" s="27" t="s">
        <v>13</v>
      </c>
      <c r="D279" s="31" t="s">
        <v>133</v>
      </c>
      <c r="E279" s="27">
        <v>600</v>
      </c>
      <c r="F279" s="57">
        <v>1059.3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</row>
    <row r="280" spans="1:140" s="14" customFormat="1" ht="15.6" x14ac:dyDescent="0.3">
      <c r="A280" s="30" t="s">
        <v>71</v>
      </c>
      <c r="B280" s="31" t="s">
        <v>13</v>
      </c>
      <c r="C280" s="31" t="s">
        <v>12</v>
      </c>
      <c r="D280" s="31"/>
      <c r="E280" s="27"/>
      <c r="F280" s="57">
        <f>F281+F297+F301+F303</f>
        <v>89471.4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</row>
    <row r="281" spans="1:140" s="14" customFormat="1" ht="31.2" x14ac:dyDescent="0.3">
      <c r="A281" s="30" t="s">
        <v>312</v>
      </c>
      <c r="B281" s="31" t="s">
        <v>13</v>
      </c>
      <c r="C281" s="31" t="s">
        <v>12</v>
      </c>
      <c r="D281" s="31" t="s">
        <v>126</v>
      </c>
      <c r="E281" s="27"/>
      <c r="F281" s="57">
        <f>F282+F286+F290+F288</f>
        <v>39046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</row>
    <row r="282" spans="1:140" s="14" customFormat="1" ht="109.2" x14ac:dyDescent="0.3">
      <c r="A282" s="30" t="s">
        <v>82</v>
      </c>
      <c r="B282" s="27" t="s">
        <v>13</v>
      </c>
      <c r="C282" s="27" t="s">
        <v>12</v>
      </c>
      <c r="D282" s="31" t="s">
        <v>136</v>
      </c>
      <c r="E282" s="27"/>
      <c r="F282" s="57">
        <f>F283</f>
        <v>5086.5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</row>
    <row r="283" spans="1:140" s="14" customFormat="1" ht="31.2" x14ac:dyDescent="0.3">
      <c r="A283" s="30" t="s">
        <v>176</v>
      </c>
      <c r="B283" s="27" t="s">
        <v>13</v>
      </c>
      <c r="C283" s="27" t="s">
        <v>12</v>
      </c>
      <c r="D283" s="31" t="s">
        <v>144</v>
      </c>
      <c r="E283" s="27"/>
      <c r="F283" s="57">
        <f>F284+F285</f>
        <v>5086.5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</row>
    <row r="284" spans="1:140" s="14" customFormat="1" ht="62.4" x14ac:dyDescent="0.3">
      <c r="A284" s="30" t="s">
        <v>37</v>
      </c>
      <c r="B284" s="27" t="s">
        <v>13</v>
      </c>
      <c r="C284" s="27" t="s">
        <v>12</v>
      </c>
      <c r="D284" s="31" t="s">
        <v>144</v>
      </c>
      <c r="E284" s="27">
        <v>100</v>
      </c>
      <c r="F284" s="57">
        <v>4847.5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</row>
    <row r="285" spans="1:140" s="14" customFormat="1" ht="31.2" x14ac:dyDescent="0.3">
      <c r="A285" s="30" t="s">
        <v>91</v>
      </c>
      <c r="B285" s="27" t="s">
        <v>13</v>
      </c>
      <c r="C285" s="27" t="s">
        <v>12</v>
      </c>
      <c r="D285" s="31" t="s">
        <v>144</v>
      </c>
      <c r="E285" s="27">
        <v>200</v>
      </c>
      <c r="F285" s="57">
        <v>239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</row>
    <row r="286" spans="1:140" s="14" customFormat="1" ht="31.2" x14ac:dyDescent="0.3">
      <c r="A286" s="30" t="s">
        <v>237</v>
      </c>
      <c r="B286" s="27" t="s">
        <v>13</v>
      </c>
      <c r="C286" s="27" t="s">
        <v>12</v>
      </c>
      <c r="D286" s="32" t="s">
        <v>256</v>
      </c>
      <c r="E286" s="27"/>
      <c r="F286" s="57">
        <f>F287</f>
        <v>1315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</row>
    <row r="287" spans="1:140" s="14" customFormat="1" ht="62.4" x14ac:dyDescent="0.3">
      <c r="A287" s="30" t="s">
        <v>37</v>
      </c>
      <c r="B287" s="27" t="s">
        <v>13</v>
      </c>
      <c r="C287" s="27" t="s">
        <v>12</v>
      </c>
      <c r="D287" s="31" t="s">
        <v>256</v>
      </c>
      <c r="E287" s="27">
        <v>100</v>
      </c>
      <c r="F287" s="57">
        <v>1315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</row>
    <row r="288" spans="1:140" s="14" customFormat="1" ht="31.2" x14ac:dyDescent="0.3">
      <c r="A288" s="30" t="s">
        <v>237</v>
      </c>
      <c r="B288" s="27" t="s">
        <v>13</v>
      </c>
      <c r="C288" s="27" t="s">
        <v>12</v>
      </c>
      <c r="D288" s="31" t="s">
        <v>236</v>
      </c>
      <c r="E288" s="27"/>
      <c r="F288" s="57">
        <f>F289</f>
        <v>1170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</row>
    <row r="289" spans="1:140" s="14" customFormat="1" ht="15.6" x14ac:dyDescent="0.3">
      <c r="A289" s="30" t="s">
        <v>43</v>
      </c>
      <c r="B289" s="27" t="s">
        <v>13</v>
      </c>
      <c r="C289" s="27" t="s">
        <v>12</v>
      </c>
      <c r="D289" s="31" t="s">
        <v>236</v>
      </c>
      <c r="E289" s="27">
        <v>300</v>
      </c>
      <c r="F289" s="57">
        <v>1170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</row>
    <row r="290" spans="1:140" s="14" customFormat="1" ht="31.2" x14ac:dyDescent="0.3">
      <c r="A290" s="30" t="s">
        <v>83</v>
      </c>
      <c r="B290" s="27" t="s">
        <v>13</v>
      </c>
      <c r="C290" s="27" t="s">
        <v>12</v>
      </c>
      <c r="D290" s="31" t="s">
        <v>145</v>
      </c>
      <c r="E290" s="27"/>
      <c r="F290" s="57">
        <f>F291</f>
        <v>31474.5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</row>
    <row r="291" spans="1:140" s="14" customFormat="1" ht="31.2" x14ac:dyDescent="0.3">
      <c r="A291" s="30" t="s">
        <v>177</v>
      </c>
      <c r="B291" s="27" t="s">
        <v>13</v>
      </c>
      <c r="C291" s="27" t="s">
        <v>12</v>
      </c>
      <c r="D291" s="31" t="s">
        <v>146</v>
      </c>
      <c r="E291" s="27"/>
      <c r="F291" s="57">
        <f>F292+F293+F294+F295+F296</f>
        <v>31474.5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</row>
    <row r="292" spans="1:140" s="14" customFormat="1" ht="62.4" x14ac:dyDescent="0.3">
      <c r="A292" s="30" t="s">
        <v>37</v>
      </c>
      <c r="B292" s="27" t="s">
        <v>13</v>
      </c>
      <c r="C292" s="27" t="s">
        <v>12</v>
      </c>
      <c r="D292" s="31" t="s">
        <v>146</v>
      </c>
      <c r="E292" s="27">
        <v>100</v>
      </c>
      <c r="F292" s="57">
        <v>4782.3999999999996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</row>
    <row r="293" spans="1:140" s="14" customFormat="1" ht="31.2" x14ac:dyDescent="0.3">
      <c r="A293" s="30" t="s">
        <v>91</v>
      </c>
      <c r="B293" s="27" t="s">
        <v>13</v>
      </c>
      <c r="C293" s="27" t="s">
        <v>12</v>
      </c>
      <c r="D293" s="31" t="s">
        <v>146</v>
      </c>
      <c r="E293" s="27">
        <v>200</v>
      </c>
      <c r="F293" s="57">
        <v>2386.8000000000002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</row>
    <row r="294" spans="1:140" s="14" customFormat="1" ht="15.6" x14ac:dyDescent="0.3">
      <c r="A294" s="30" t="s">
        <v>43</v>
      </c>
      <c r="B294" s="27" t="s">
        <v>13</v>
      </c>
      <c r="C294" s="27" t="s">
        <v>12</v>
      </c>
      <c r="D294" s="31" t="s">
        <v>146</v>
      </c>
      <c r="E294" s="27">
        <v>300</v>
      </c>
      <c r="F294" s="57">
        <v>366.8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</row>
    <row r="295" spans="1:140" s="14" customFormat="1" ht="31.2" x14ac:dyDescent="0.3">
      <c r="A295" s="30" t="s">
        <v>40</v>
      </c>
      <c r="B295" s="27" t="s">
        <v>13</v>
      </c>
      <c r="C295" s="27" t="s">
        <v>12</v>
      </c>
      <c r="D295" s="31" t="s">
        <v>146</v>
      </c>
      <c r="E295" s="27">
        <v>600</v>
      </c>
      <c r="F295" s="57">
        <v>23915.3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</row>
    <row r="296" spans="1:140" s="14" customFormat="1" ht="15.6" x14ac:dyDescent="0.3">
      <c r="A296" s="30" t="s">
        <v>39</v>
      </c>
      <c r="B296" s="27" t="s">
        <v>13</v>
      </c>
      <c r="C296" s="27" t="s">
        <v>12</v>
      </c>
      <c r="D296" s="31" t="s">
        <v>146</v>
      </c>
      <c r="E296" s="27">
        <v>800</v>
      </c>
      <c r="F296" s="57">
        <v>23.2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</row>
    <row r="297" spans="1:140" s="8" customFormat="1" ht="62.4" x14ac:dyDescent="0.3">
      <c r="A297" s="45" t="s">
        <v>178</v>
      </c>
      <c r="B297" s="31" t="s">
        <v>13</v>
      </c>
      <c r="C297" s="31" t="s">
        <v>12</v>
      </c>
      <c r="D297" s="31" t="s">
        <v>147</v>
      </c>
      <c r="E297" s="27"/>
      <c r="F297" s="57">
        <f>F298+F299+F300</f>
        <v>46412.2</v>
      </c>
    </row>
    <row r="298" spans="1:140" s="8" customFormat="1" ht="62.4" x14ac:dyDescent="0.3">
      <c r="A298" s="30" t="s">
        <v>37</v>
      </c>
      <c r="B298" s="31" t="s">
        <v>13</v>
      </c>
      <c r="C298" s="31" t="s">
        <v>12</v>
      </c>
      <c r="D298" s="31" t="s">
        <v>147</v>
      </c>
      <c r="E298" s="27">
        <v>100</v>
      </c>
      <c r="F298" s="57">
        <v>43953.7</v>
      </c>
    </row>
    <row r="299" spans="1:140" s="8" customFormat="1" ht="31.2" x14ac:dyDescent="0.3">
      <c r="A299" s="30" t="s">
        <v>91</v>
      </c>
      <c r="B299" s="31" t="s">
        <v>13</v>
      </c>
      <c r="C299" s="31" t="s">
        <v>12</v>
      </c>
      <c r="D299" s="31" t="s">
        <v>147</v>
      </c>
      <c r="E299" s="27">
        <v>200</v>
      </c>
      <c r="F299" s="57">
        <v>2456.1</v>
      </c>
    </row>
    <row r="300" spans="1:140" s="8" customFormat="1" ht="15.6" x14ac:dyDescent="0.3">
      <c r="A300" s="30" t="s">
        <v>39</v>
      </c>
      <c r="B300" s="31" t="s">
        <v>13</v>
      </c>
      <c r="C300" s="31" t="s">
        <v>12</v>
      </c>
      <c r="D300" s="31" t="s">
        <v>147</v>
      </c>
      <c r="E300" s="27">
        <v>800</v>
      </c>
      <c r="F300" s="57">
        <v>2.4</v>
      </c>
    </row>
    <row r="301" spans="1:140" s="14" customFormat="1" ht="46.8" x14ac:dyDescent="0.3">
      <c r="A301" s="30" t="s">
        <v>313</v>
      </c>
      <c r="B301" s="27" t="s">
        <v>13</v>
      </c>
      <c r="C301" s="27" t="s">
        <v>12</v>
      </c>
      <c r="D301" s="31" t="s">
        <v>131</v>
      </c>
      <c r="E301" s="27"/>
      <c r="F301" s="57">
        <f>F302</f>
        <v>74.7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</row>
    <row r="302" spans="1:140" s="14" customFormat="1" ht="31.2" x14ac:dyDescent="0.3">
      <c r="A302" s="30" t="s">
        <v>91</v>
      </c>
      <c r="B302" s="27" t="s">
        <v>13</v>
      </c>
      <c r="C302" s="27" t="s">
        <v>12</v>
      </c>
      <c r="D302" s="31" t="s">
        <v>131</v>
      </c>
      <c r="E302" s="27">
        <v>200</v>
      </c>
      <c r="F302" s="57">
        <v>74.7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</row>
    <row r="303" spans="1:140" s="14" customFormat="1" ht="31.2" x14ac:dyDescent="0.3">
      <c r="A303" s="30" t="s">
        <v>70</v>
      </c>
      <c r="B303" s="27" t="s">
        <v>13</v>
      </c>
      <c r="C303" s="27" t="s">
        <v>12</v>
      </c>
      <c r="D303" s="31" t="s">
        <v>143</v>
      </c>
      <c r="E303" s="46"/>
      <c r="F303" s="57">
        <f>F304+F305+F306</f>
        <v>3938.5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</row>
    <row r="304" spans="1:140" s="14" customFormat="1" ht="62.4" x14ac:dyDescent="0.3">
      <c r="A304" s="30" t="s">
        <v>37</v>
      </c>
      <c r="B304" s="27" t="s">
        <v>13</v>
      </c>
      <c r="C304" s="27" t="s">
        <v>12</v>
      </c>
      <c r="D304" s="31" t="s">
        <v>143</v>
      </c>
      <c r="E304" s="27">
        <v>100</v>
      </c>
      <c r="F304" s="57">
        <v>2822.3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</row>
    <row r="305" spans="1:140" s="14" customFormat="1" ht="31.2" x14ac:dyDescent="0.3">
      <c r="A305" s="30" t="s">
        <v>91</v>
      </c>
      <c r="B305" s="27" t="s">
        <v>13</v>
      </c>
      <c r="C305" s="27" t="s">
        <v>12</v>
      </c>
      <c r="D305" s="31" t="s">
        <v>143</v>
      </c>
      <c r="E305" s="27">
        <v>200</v>
      </c>
      <c r="F305" s="57">
        <v>1073.7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</row>
    <row r="306" spans="1:140" s="14" customFormat="1" ht="15.6" x14ac:dyDescent="0.3">
      <c r="A306" s="30" t="s">
        <v>39</v>
      </c>
      <c r="B306" s="27" t="s">
        <v>13</v>
      </c>
      <c r="C306" s="27" t="s">
        <v>12</v>
      </c>
      <c r="D306" s="31" t="s">
        <v>143</v>
      </c>
      <c r="E306" s="27">
        <v>800</v>
      </c>
      <c r="F306" s="57">
        <v>42.5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</row>
    <row r="307" spans="1:140" s="14" customFormat="1" ht="15.6" x14ac:dyDescent="0.3">
      <c r="A307" s="47" t="s">
        <v>170</v>
      </c>
      <c r="B307" s="20">
        <v>8</v>
      </c>
      <c r="C307" s="21"/>
      <c r="D307" s="22"/>
      <c r="E307" s="23"/>
      <c r="F307" s="59">
        <f>F308+F330+F336</f>
        <v>100159.3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</row>
    <row r="308" spans="1:140" s="14" customFormat="1" ht="15.6" x14ac:dyDescent="0.3">
      <c r="A308" s="25" t="s">
        <v>33</v>
      </c>
      <c r="B308" s="26">
        <v>8</v>
      </c>
      <c r="C308" s="26">
        <v>1</v>
      </c>
      <c r="D308" s="27"/>
      <c r="E308" s="28"/>
      <c r="F308" s="57">
        <f>F309+F311+F328</f>
        <v>85926.6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</row>
    <row r="309" spans="1:140" s="14" customFormat="1" ht="31.2" x14ac:dyDescent="0.3">
      <c r="A309" s="30" t="s">
        <v>317</v>
      </c>
      <c r="B309" s="27" t="s">
        <v>11</v>
      </c>
      <c r="C309" s="27" t="s">
        <v>4</v>
      </c>
      <c r="D309" s="31" t="s">
        <v>141</v>
      </c>
      <c r="E309" s="27"/>
      <c r="F309" s="57">
        <f>F310</f>
        <v>92.5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</row>
    <row r="310" spans="1:140" s="14" customFormat="1" ht="31.2" x14ac:dyDescent="0.3">
      <c r="A310" s="30" t="s">
        <v>40</v>
      </c>
      <c r="B310" s="27" t="s">
        <v>11</v>
      </c>
      <c r="C310" s="27" t="s">
        <v>4</v>
      </c>
      <c r="D310" s="31" t="s">
        <v>141</v>
      </c>
      <c r="E310" s="27">
        <v>600</v>
      </c>
      <c r="F310" s="57">
        <v>92.5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</row>
    <row r="311" spans="1:140" s="14" customFormat="1" ht="31.2" x14ac:dyDescent="0.3">
      <c r="A311" s="30" t="s">
        <v>318</v>
      </c>
      <c r="B311" s="27" t="s">
        <v>11</v>
      </c>
      <c r="C311" s="27" t="s">
        <v>4</v>
      </c>
      <c r="D311" s="31" t="s">
        <v>149</v>
      </c>
      <c r="E311" s="27"/>
      <c r="F311" s="57">
        <f>F312+F317+F319+F324+F326</f>
        <v>85672.6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</row>
    <row r="312" spans="1:140" s="14" customFormat="1" ht="15.6" x14ac:dyDescent="0.3">
      <c r="A312" s="30" t="s">
        <v>56</v>
      </c>
      <c r="B312" s="27" t="s">
        <v>11</v>
      </c>
      <c r="C312" s="27" t="s">
        <v>4</v>
      </c>
      <c r="D312" s="31" t="s">
        <v>150</v>
      </c>
      <c r="E312" s="27"/>
      <c r="F312" s="57">
        <f>F313+F315</f>
        <v>25673.200000000001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</row>
    <row r="313" spans="1:140" s="14" customFormat="1" ht="31.2" x14ac:dyDescent="0.3">
      <c r="A313" s="30" t="s">
        <v>84</v>
      </c>
      <c r="B313" s="27" t="s">
        <v>11</v>
      </c>
      <c r="C313" s="27" t="s">
        <v>4</v>
      </c>
      <c r="D313" s="31" t="s">
        <v>151</v>
      </c>
      <c r="E313" s="27"/>
      <c r="F313" s="57">
        <v>43</v>
      </c>
    </row>
    <row r="314" spans="1:140" s="14" customFormat="1" ht="31.2" x14ac:dyDescent="0.3">
      <c r="A314" s="30" t="s">
        <v>40</v>
      </c>
      <c r="B314" s="27" t="s">
        <v>11</v>
      </c>
      <c r="C314" s="27" t="s">
        <v>4</v>
      </c>
      <c r="D314" s="31" t="s">
        <v>151</v>
      </c>
      <c r="E314" s="27">
        <v>600</v>
      </c>
      <c r="F314" s="57">
        <v>43</v>
      </c>
    </row>
    <row r="315" spans="1:140" s="14" customFormat="1" ht="15.6" x14ac:dyDescent="0.3">
      <c r="A315" s="30" t="s">
        <v>57</v>
      </c>
      <c r="B315" s="43" t="s">
        <v>11</v>
      </c>
      <c r="C315" s="43" t="s">
        <v>4</v>
      </c>
      <c r="D315" s="43" t="s">
        <v>152</v>
      </c>
      <c r="E315" s="43"/>
      <c r="F315" s="57">
        <f>F316</f>
        <v>25630.2</v>
      </c>
    </row>
    <row r="316" spans="1:140" s="14" customFormat="1" ht="31.2" x14ac:dyDescent="0.3">
      <c r="A316" s="30" t="s">
        <v>40</v>
      </c>
      <c r="B316" s="43" t="s">
        <v>11</v>
      </c>
      <c r="C316" s="43" t="s">
        <v>4</v>
      </c>
      <c r="D316" s="43" t="s">
        <v>152</v>
      </c>
      <c r="E316" s="27">
        <v>600</v>
      </c>
      <c r="F316" s="57">
        <v>25630.2</v>
      </c>
    </row>
    <row r="317" spans="1:140" s="14" customFormat="1" ht="31.2" x14ac:dyDescent="0.3">
      <c r="A317" s="30" t="s">
        <v>58</v>
      </c>
      <c r="B317" s="27" t="s">
        <v>11</v>
      </c>
      <c r="C317" s="27" t="s">
        <v>4</v>
      </c>
      <c r="D317" s="31" t="s">
        <v>153</v>
      </c>
      <c r="E317" s="27"/>
      <c r="F317" s="57">
        <f>F318</f>
        <v>55158.400000000001</v>
      </c>
    </row>
    <row r="318" spans="1:140" s="14" customFormat="1" ht="31.2" x14ac:dyDescent="0.3">
      <c r="A318" s="30" t="s">
        <v>40</v>
      </c>
      <c r="B318" s="27" t="s">
        <v>11</v>
      </c>
      <c r="C318" s="27" t="s">
        <v>4</v>
      </c>
      <c r="D318" s="31" t="s">
        <v>153</v>
      </c>
      <c r="E318" s="27">
        <v>600</v>
      </c>
      <c r="F318" s="57">
        <v>55158.400000000001</v>
      </c>
    </row>
    <row r="319" spans="1:140" s="14" customFormat="1" ht="15.6" x14ac:dyDescent="0.3">
      <c r="A319" s="30" t="s">
        <v>60</v>
      </c>
      <c r="B319" s="27" t="s">
        <v>11</v>
      </c>
      <c r="C319" s="27" t="s">
        <v>4</v>
      </c>
      <c r="D319" s="31" t="s">
        <v>154</v>
      </c>
      <c r="E319" s="27"/>
      <c r="F319" s="57">
        <f>F321+F322+F323+F320</f>
        <v>4541</v>
      </c>
    </row>
    <row r="320" spans="1:140" s="14" customFormat="1" ht="62.4" x14ac:dyDescent="0.3">
      <c r="A320" s="30" t="s">
        <v>37</v>
      </c>
      <c r="B320" s="27" t="s">
        <v>11</v>
      </c>
      <c r="C320" s="27" t="s">
        <v>4</v>
      </c>
      <c r="D320" s="31" t="s">
        <v>154</v>
      </c>
      <c r="E320" s="27">
        <v>100</v>
      </c>
      <c r="F320" s="29">
        <v>18</v>
      </c>
    </row>
    <row r="321" spans="1:6" s="14" customFormat="1" ht="31.2" x14ac:dyDescent="0.3">
      <c r="A321" s="30" t="s">
        <v>91</v>
      </c>
      <c r="B321" s="27" t="s">
        <v>11</v>
      </c>
      <c r="C321" s="27" t="s">
        <v>4</v>
      </c>
      <c r="D321" s="31" t="s">
        <v>154</v>
      </c>
      <c r="E321" s="27">
        <v>200</v>
      </c>
      <c r="F321" s="57">
        <f>1049.9+349.7</f>
        <v>1399.6000000000001</v>
      </c>
    </row>
    <row r="322" spans="1:6" s="14" customFormat="1" ht="15.6" x14ac:dyDescent="0.3">
      <c r="A322" s="30" t="s">
        <v>43</v>
      </c>
      <c r="B322" s="27" t="s">
        <v>11</v>
      </c>
      <c r="C322" s="27" t="s">
        <v>4</v>
      </c>
      <c r="D322" s="31" t="s">
        <v>154</v>
      </c>
      <c r="E322" s="27">
        <v>300</v>
      </c>
      <c r="F322" s="57">
        <v>174</v>
      </c>
    </row>
    <row r="323" spans="1:6" s="14" customFormat="1" ht="31.2" x14ac:dyDescent="0.3">
      <c r="A323" s="30" t="s">
        <v>40</v>
      </c>
      <c r="B323" s="27" t="s">
        <v>11</v>
      </c>
      <c r="C323" s="27" t="s">
        <v>4</v>
      </c>
      <c r="D323" s="32" t="s">
        <v>154</v>
      </c>
      <c r="E323" s="27">
        <v>600</v>
      </c>
      <c r="F323" s="61">
        <f>2949.4</f>
        <v>2949.4</v>
      </c>
    </row>
    <row r="324" spans="1:6" s="14" customFormat="1" ht="46.8" x14ac:dyDescent="0.3">
      <c r="A324" s="30" t="s">
        <v>227</v>
      </c>
      <c r="B324" s="27" t="s">
        <v>11</v>
      </c>
      <c r="C324" s="27" t="s">
        <v>4</v>
      </c>
      <c r="D324" s="32" t="s">
        <v>246</v>
      </c>
      <c r="E324" s="27"/>
      <c r="F324" s="57">
        <f>F325</f>
        <v>100</v>
      </c>
    </row>
    <row r="325" spans="1:6" s="14" customFormat="1" ht="31.2" x14ac:dyDescent="0.3">
      <c r="A325" s="30" t="s">
        <v>40</v>
      </c>
      <c r="B325" s="27" t="s">
        <v>11</v>
      </c>
      <c r="C325" s="27" t="s">
        <v>4</v>
      </c>
      <c r="D325" s="32" t="s">
        <v>246</v>
      </c>
      <c r="E325" s="27">
        <v>600</v>
      </c>
      <c r="F325" s="57">
        <v>100</v>
      </c>
    </row>
    <row r="326" spans="1:6" s="14" customFormat="1" ht="31.2" x14ac:dyDescent="0.3">
      <c r="A326" s="30" t="s">
        <v>228</v>
      </c>
      <c r="B326" s="27" t="s">
        <v>11</v>
      </c>
      <c r="C326" s="27" t="s">
        <v>4</v>
      </c>
      <c r="D326" s="32" t="s">
        <v>247</v>
      </c>
      <c r="E326" s="27"/>
      <c r="F326" s="57">
        <f>F327</f>
        <v>200</v>
      </c>
    </row>
    <row r="327" spans="1:6" s="14" customFormat="1" ht="31.2" x14ac:dyDescent="0.3">
      <c r="A327" s="30" t="s">
        <v>40</v>
      </c>
      <c r="B327" s="27" t="s">
        <v>11</v>
      </c>
      <c r="C327" s="27" t="s">
        <v>4</v>
      </c>
      <c r="D327" s="32" t="s">
        <v>247</v>
      </c>
      <c r="E327" s="27">
        <v>600</v>
      </c>
      <c r="F327" s="57">
        <v>200</v>
      </c>
    </row>
    <row r="328" spans="1:6" s="14" customFormat="1" ht="31.2" x14ac:dyDescent="0.3">
      <c r="A328" s="30" t="s">
        <v>306</v>
      </c>
      <c r="B328" s="27" t="s">
        <v>11</v>
      </c>
      <c r="C328" s="27" t="s">
        <v>4</v>
      </c>
      <c r="D328" s="31" t="s">
        <v>132</v>
      </c>
      <c r="E328" s="27"/>
      <c r="F328" s="57">
        <f>F329</f>
        <v>161.5</v>
      </c>
    </row>
    <row r="329" spans="1:6" s="14" customFormat="1" ht="31.2" x14ac:dyDescent="0.3">
      <c r="A329" s="30" t="s">
        <v>40</v>
      </c>
      <c r="B329" s="27" t="s">
        <v>11</v>
      </c>
      <c r="C329" s="27" t="s">
        <v>4</v>
      </c>
      <c r="D329" s="31" t="s">
        <v>132</v>
      </c>
      <c r="E329" s="27">
        <v>600</v>
      </c>
      <c r="F329" s="57">
        <v>161.5</v>
      </c>
    </row>
    <row r="330" spans="1:6" s="14" customFormat="1" ht="15.6" x14ac:dyDescent="0.3">
      <c r="A330" s="30" t="s">
        <v>61</v>
      </c>
      <c r="B330" s="27" t="s">
        <v>11</v>
      </c>
      <c r="C330" s="27" t="s">
        <v>5</v>
      </c>
      <c r="D330" s="31"/>
      <c r="E330" s="46"/>
      <c r="F330" s="57">
        <f>F334</f>
        <v>8287</v>
      </c>
    </row>
    <row r="331" spans="1:6" s="14" customFormat="1" ht="31.2" x14ac:dyDescent="0.3">
      <c r="A331" s="30" t="s">
        <v>318</v>
      </c>
      <c r="B331" s="27" t="s">
        <v>11</v>
      </c>
      <c r="C331" s="27" t="s">
        <v>5</v>
      </c>
      <c r="D331" s="31" t="s">
        <v>149</v>
      </c>
      <c r="E331" s="46"/>
      <c r="F331" s="57">
        <f>F334</f>
        <v>8287</v>
      </c>
    </row>
    <row r="332" spans="1:6" s="14" customFormat="1" ht="31.2" x14ac:dyDescent="0.3">
      <c r="A332" s="30" t="s">
        <v>62</v>
      </c>
      <c r="B332" s="27" t="s">
        <v>11</v>
      </c>
      <c r="C332" s="27" t="s">
        <v>5</v>
      </c>
      <c r="D332" s="31" t="s">
        <v>155</v>
      </c>
      <c r="E332" s="46"/>
      <c r="F332" s="57">
        <f>F334</f>
        <v>8287</v>
      </c>
    </row>
    <row r="333" spans="1:6" s="14" customFormat="1" ht="15.6" x14ac:dyDescent="0.3">
      <c r="A333" s="30" t="s">
        <v>59</v>
      </c>
      <c r="B333" s="27" t="s">
        <v>11</v>
      </c>
      <c r="C333" s="27" t="s">
        <v>5</v>
      </c>
      <c r="D333" s="31" t="s">
        <v>156</v>
      </c>
      <c r="E333" s="27"/>
      <c r="F333" s="57">
        <f>F334</f>
        <v>8287</v>
      </c>
    </row>
    <row r="334" spans="1:6" s="14" customFormat="1" ht="31.2" x14ac:dyDescent="0.3">
      <c r="A334" s="30" t="s">
        <v>40</v>
      </c>
      <c r="B334" s="27" t="s">
        <v>11</v>
      </c>
      <c r="C334" s="27" t="s">
        <v>5</v>
      </c>
      <c r="D334" s="31" t="s">
        <v>156</v>
      </c>
      <c r="E334" s="27">
        <v>600</v>
      </c>
      <c r="F334" s="57">
        <v>8287</v>
      </c>
    </row>
    <row r="335" spans="1:6" s="14" customFormat="1" ht="15.6" x14ac:dyDescent="0.3">
      <c r="A335" s="30" t="s">
        <v>202</v>
      </c>
      <c r="B335" s="27" t="s">
        <v>11</v>
      </c>
      <c r="C335" s="33" t="s">
        <v>32</v>
      </c>
      <c r="D335" s="31"/>
      <c r="E335" s="27"/>
      <c r="F335" s="57">
        <f>F336</f>
        <v>5945.7</v>
      </c>
    </row>
    <row r="336" spans="1:6" s="14" customFormat="1" ht="31.2" x14ac:dyDescent="0.3">
      <c r="A336" s="30" t="s">
        <v>318</v>
      </c>
      <c r="B336" s="27" t="s">
        <v>11</v>
      </c>
      <c r="C336" s="33" t="s">
        <v>32</v>
      </c>
      <c r="D336" s="31" t="s">
        <v>149</v>
      </c>
      <c r="E336" s="27"/>
      <c r="F336" s="57">
        <f>F337</f>
        <v>5945.7</v>
      </c>
    </row>
    <row r="337" spans="1:142" s="8" customFormat="1" ht="31.2" x14ac:dyDescent="0.3">
      <c r="A337" s="30" t="s">
        <v>58</v>
      </c>
      <c r="B337" s="27" t="s">
        <v>11</v>
      </c>
      <c r="C337" s="33" t="s">
        <v>32</v>
      </c>
      <c r="D337" s="31" t="s">
        <v>153</v>
      </c>
      <c r="E337" s="27"/>
      <c r="F337" s="57">
        <f>F338+F339+F340</f>
        <v>5945.7</v>
      </c>
      <c r="G337" s="6"/>
      <c r="H337" s="6"/>
      <c r="I337" s="6"/>
      <c r="J337" s="6"/>
      <c r="K337" s="5"/>
      <c r="L337" s="7"/>
      <c r="M337" s="4"/>
      <c r="N337" s="5"/>
      <c r="O337" s="5"/>
      <c r="P337" s="6"/>
      <c r="Q337" s="6"/>
      <c r="R337" s="6"/>
      <c r="S337" s="6"/>
      <c r="T337" s="5"/>
      <c r="U337" s="7"/>
      <c r="V337" s="4"/>
      <c r="W337" s="5"/>
      <c r="X337" s="5"/>
      <c r="Y337" s="6"/>
      <c r="Z337" s="6"/>
      <c r="AA337" s="6"/>
      <c r="AB337" s="6"/>
      <c r="AC337" s="5"/>
      <c r="AD337" s="7"/>
      <c r="AE337" s="4"/>
      <c r="AF337" s="5"/>
      <c r="AG337" s="5"/>
      <c r="AH337" s="6"/>
      <c r="AI337" s="6"/>
      <c r="AJ337" s="6"/>
      <c r="AK337" s="6"/>
      <c r="AL337" s="5"/>
      <c r="AM337" s="7"/>
      <c r="AN337" s="4"/>
      <c r="AO337" s="5"/>
      <c r="AP337" s="5"/>
      <c r="AQ337" s="6"/>
      <c r="AR337" s="6"/>
      <c r="AS337" s="6"/>
      <c r="AT337" s="6"/>
      <c r="AU337" s="5"/>
      <c r="AV337" s="7"/>
      <c r="AW337" s="4"/>
      <c r="AX337" s="5"/>
      <c r="AY337" s="5"/>
      <c r="AZ337" s="6"/>
      <c r="BA337" s="6"/>
      <c r="BB337" s="6"/>
      <c r="BC337" s="6"/>
      <c r="BD337" s="5"/>
      <c r="BE337" s="7"/>
      <c r="BF337" s="4"/>
      <c r="BG337" s="5"/>
      <c r="BH337" s="5"/>
      <c r="BI337" s="6"/>
      <c r="BJ337" s="6"/>
      <c r="BK337" s="6"/>
      <c r="BL337" s="6"/>
      <c r="BM337" s="5"/>
      <c r="BN337" s="7"/>
      <c r="BO337" s="4"/>
      <c r="BP337" s="5"/>
      <c r="BQ337" s="5"/>
      <c r="BR337" s="6"/>
      <c r="BS337" s="6"/>
      <c r="BT337" s="6"/>
      <c r="BU337" s="6"/>
      <c r="BV337" s="5"/>
      <c r="BW337" s="7"/>
      <c r="BX337" s="4"/>
      <c r="BY337" s="5"/>
      <c r="BZ337" s="5"/>
      <c r="CA337" s="6"/>
      <c r="CB337" s="6"/>
      <c r="CC337" s="6"/>
      <c r="CD337" s="6"/>
      <c r="CE337" s="5"/>
      <c r="CF337" s="7"/>
      <c r="CG337" s="4"/>
      <c r="CH337" s="5"/>
      <c r="CI337" s="5"/>
      <c r="CJ337" s="6"/>
      <c r="CK337" s="6"/>
      <c r="CL337" s="6"/>
      <c r="CM337" s="6"/>
      <c r="CN337" s="5"/>
      <c r="CO337" s="7"/>
      <c r="CP337" s="4"/>
      <c r="CQ337" s="5"/>
      <c r="CR337" s="5"/>
      <c r="CS337" s="6"/>
      <c r="CT337" s="6"/>
      <c r="CU337" s="6"/>
      <c r="CV337" s="6"/>
      <c r="CW337" s="5"/>
      <c r="CX337" s="7"/>
      <c r="CY337" s="4"/>
      <c r="CZ337" s="5"/>
      <c r="DA337" s="5"/>
      <c r="DB337" s="6"/>
      <c r="DC337" s="6"/>
      <c r="DD337" s="6"/>
      <c r="DE337" s="6"/>
      <c r="DF337" s="5"/>
      <c r="DG337" s="7"/>
      <c r="DH337" s="4"/>
      <c r="DI337" s="5"/>
      <c r="DJ337" s="5"/>
      <c r="DK337" s="6"/>
      <c r="DL337" s="6"/>
      <c r="DM337" s="6"/>
      <c r="DN337" s="6"/>
      <c r="DO337" s="5"/>
      <c r="DP337" s="7"/>
      <c r="DQ337" s="4"/>
      <c r="DR337" s="5"/>
      <c r="DS337" s="5"/>
      <c r="DT337" s="6"/>
      <c r="DU337" s="6"/>
      <c r="DV337" s="6"/>
      <c r="DW337" s="6"/>
      <c r="DX337" s="5"/>
      <c r="DY337" s="7"/>
      <c r="DZ337" s="4"/>
      <c r="EA337" s="5"/>
      <c r="EB337" s="5"/>
      <c r="EC337" s="6"/>
      <c r="ED337" s="6"/>
      <c r="EE337" s="6"/>
      <c r="EF337" s="6"/>
      <c r="EG337" s="5"/>
      <c r="EH337" s="7"/>
      <c r="EI337" s="4"/>
      <c r="EJ337" s="5"/>
      <c r="EK337" s="5"/>
      <c r="EL337" s="6"/>
    </row>
    <row r="338" spans="1:142" s="8" customFormat="1" ht="62.4" x14ac:dyDescent="0.3">
      <c r="A338" s="30" t="s">
        <v>37</v>
      </c>
      <c r="B338" s="27" t="s">
        <v>11</v>
      </c>
      <c r="C338" s="33" t="s">
        <v>32</v>
      </c>
      <c r="D338" s="31" t="s">
        <v>153</v>
      </c>
      <c r="E338" s="27">
        <v>100</v>
      </c>
      <c r="F338" s="57">
        <v>2384.3000000000002</v>
      </c>
      <c r="G338" s="6"/>
      <c r="H338" s="6"/>
      <c r="I338" s="6"/>
      <c r="J338" s="6"/>
      <c r="K338" s="5"/>
      <c r="L338" s="7"/>
      <c r="M338" s="4"/>
      <c r="N338" s="5"/>
      <c r="O338" s="5"/>
      <c r="P338" s="6"/>
      <c r="Q338" s="6"/>
      <c r="R338" s="6"/>
      <c r="S338" s="6"/>
      <c r="T338" s="5"/>
      <c r="U338" s="7"/>
      <c r="V338" s="4"/>
      <c r="W338" s="5"/>
      <c r="X338" s="5"/>
      <c r="Y338" s="6"/>
      <c r="Z338" s="6"/>
      <c r="AA338" s="6"/>
      <c r="AB338" s="6"/>
      <c r="AC338" s="5"/>
      <c r="AD338" s="7"/>
      <c r="AE338" s="4"/>
      <c r="AF338" s="5"/>
      <c r="AG338" s="5"/>
      <c r="AH338" s="6"/>
      <c r="AI338" s="6"/>
      <c r="AJ338" s="6"/>
      <c r="AK338" s="6"/>
      <c r="AL338" s="5"/>
      <c r="AM338" s="7"/>
      <c r="AN338" s="4"/>
      <c r="AO338" s="5"/>
      <c r="AP338" s="5"/>
      <c r="AQ338" s="6"/>
      <c r="AR338" s="6"/>
      <c r="AS338" s="6"/>
      <c r="AT338" s="6"/>
      <c r="AU338" s="5"/>
      <c r="AV338" s="7"/>
      <c r="AW338" s="4"/>
      <c r="AX338" s="5"/>
      <c r="AY338" s="5"/>
      <c r="AZ338" s="6"/>
      <c r="BA338" s="6"/>
      <c r="BB338" s="6"/>
      <c r="BC338" s="6"/>
      <c r="BD338" s="5"/>
      <c r="BE338" s="7"/>
      <c r="BF338" s="4"/>
      <c r="BG338" s="5"/>
      <c r="BH338" s="5"/>
      <c r="BI338" s="6"/>
      <c r="BJ338" s="6"/>
      <c r="BK338" s="6"/>
      <c r="BL338" s="6"/>
      <c r="BM338" s="5"/>
      <c r="BN338" s="7"/>
      <c r="BO338" s="4"/>
      <c r="BP338" s="5"/>
      <c r="BQ338" s="5"/>
      <c r="BR338" s="6"/>
      <c r="BS338" s="6"/>
      <c r="BT338" s="6"/>
      <c r="BU338" s="6"/>
      <c r="BV338" s="5"/>
      <c r="BW338" s="7"/>
      <c r="BX338" s="4"/>
      <c r="BY338" s="5"/>
      <c r="BZ338" s="5"/>
      <c r="CA338" s="6"/>
      <c r="CB338" s="6"/>
      <c r="CC338" s="6"/>
      <c r="CD338" s="6"/>
      <c r="CE338" s="5"/>
      <c r="CF338" s="7"/>
      <c r="CG338" s="4"/>
      <c r="CH338" s="5"/>
      <c r="CI338" s="5"/>
      <c r="CJ338" s="6"/>
      <c r="CK338" s="6"/>
      <c r="CL338" s="6"/>
      <c r="CM338" s="6"/>
      <c r="CN338" s="5"/>
      <c r="CO338" s="7"/>
      <c r="CP338" s="4"/>
      <c r="CQ338" s="5"/>
      <c r="CR338" s="5"/>
      <c r="CS338" s="6"/>
      <c r="CT338" s="6"/>
      <c r="CU338" s="6"/>
      <c r="CV338" s="6"/>
      <c r="CW338" s="5"/>
      <c r="CX338" s="7"/>
      <c r="CY338" s="4"/>
      <c r="CZ338" s="5"/>
      <c r="DA338" s="5"/>
      <c r="DB338" s="6"/>
      <c r="DC338" s="6"/>
      <c r="DD338" s="6"/>
      <c r="DE338" s="6"/>
      <c r="DF338" s="5"/>
      <c r="DG338" s="7"/>
      <c r="DH338" s="4"/>
      <c r="DI338" s="5"/>
      <c r="DJ338" s="5"/>
      <c r="DK338" s="6"/>
      <c r="DL338" s="6"/>
      <c r="DM338" s="6"/>
      <c r="DN338" s="6"/>
      <c r="DO338" s="5"/>
      <c r="DP338" s="7"/>
      <c r="DQ338" s="4"/>
      <c r="DR338" s="5"/>
      <c r="DS338" s="5"/>
      <c r="DT338" s="6"/>
      <c r="DU338" s="6"/>
      <c r="DV338" s="6"/>
      <c r="DW338" s="6"/>
      <c r="DX338" s="5"/>
      <c r="DY338" s="7"/>
      <c r="DZ338" s="4"/>
      <c r="EA338" s="5"/>
      <c r="EB338" s="5"/>
      <c r="EC338" s="6"/>
      <c r="ED338" s="6"/>
      <c r="EE338" s="6"/>
      <c r="EF338" s="6"/>
      <c r="EG338" s="5"/>
      <c r="EH338" s="7"/>
      <c r="EI338" s="4"/>
      <c r="EJ338" s="5"/>
      <c r="EK338" s="5"/>
      <c r="EL338" s="6"/>
    </row>
    <row r="339" spans="1:142" s="14" customFormat="1" ht="31.2" x14ac:dyDescent="0.3">
      <c r="A339" s="30" t="s">
        <v>91</v>
      </c>
      <c r="B339" s="27" t="s">
        <v>11</v>
      </c>
      <c r="C339" s="33" t="s">
        <v>32</v>
      </c>
      <c r="D339" s="31" t="s">
        <v>153</v>
      </c>
      <c r="E339" s="27">
        <v>200</v>
      </c>
      <c r="F339" s="57">
        <v>3293</v>
      </c>
    </row>
    <row r="340" spans="1:142" s="14" customFormat="1" ht="15.6" x14ac:dyDescent="0.3">
      <c r="A340" s="30" t="s">
        <v>39</v>
      </c>
      <c r="B340" s="27" t="s">
        <v>11</v>
      </c>
      <c r="C340" s="33" t="s">
        <v>32</v>
      </c>
      <c r="D340" s="31" t="s">
        <v>153</v>
      </c>
      <c r="E340" s="27">
        <v>800</v>
      </c>
      <c r="F340" s="57">
        <v>268.39999999999998</v>
      </c>
    </row>
    <row r="341" spans="1:142" s="14" customFormat="1" ht="16.8" x14ac:dyDescent="0.3">
      <c r="A341" s="19" t="s">
        <v>171</v>
      </c>
      <c r="B341" s="20">
        <v>9</v>
      </c>
      <c r="C341" s="48"/>
      <c r="D341" s="49"/>
      <c r="E341" s="50"/>
      <c r="F341" s="60">
        <f>F342</f>
        <v>1367.9</v>
      </c>
    </row>
    <row r="342" spans="1:142" s="14" customFormat="1" ht="15.6" x14ac:dyDescent="0.3">
      <c r="A342" s="30" t="s">
        <v>34</v>
      </c>
      <c r="B342" s="27" t="s">
        <v>12</v>
      </c>
      <c r="C342" s="27" t="s">
        <v>13</v>
      </c>
      <c r="D342" s="27"/>
      <c r="E342" s="27"/>
      <c r="F342" s="57">
        <f>F343</f>
        <v>1367.9</v>
      </c>
    </row>
    <row r="343" spans="1:142" s="14" customFormat="1" ht="140.4" x14ac:dyDescent="0.3">
      <c r="A343" s="51" t="s">
        <v>319</v>
      </c>
      <c r="B343" s="27" t="s">
        <v>12</v>
      </c>
      <c r="C343" s="27" t="s">
        <v>13</v>
      </c>
      <c r="D343" s="31" t="s">
        <v>157</v>
      </c>
      <c r="E343" s="46"/>
      <c r="F343" s="58">
        <f>F344</f>
        <v>1367.9</v>
      </c>
    </row>
    <row r="344" spans="1:142" s="8" customFormat="1" ht="31.2" x14ac:dyDescent="0.3">
      <c r="A344" s="30" t="s">
        <v>91</v>
      </c>
      <c r="B344" s="27" t="s">
        <v>12</v>
      </c>
      <c r="C344" s="27" t="s">
        <v>13</v>
      </c>
      <c r="D344" s="31" t="s">
        <v>157</v>
      </c>
      <c r="E344" s="27">
        <v>200</v>
      </c>
      <c r="F344" s="58">
        <v>1367.9</v>
      </c>
      <c r="G344" s="6"/>
      <c r="H344" s="6"/>
      <c r="I344" s="6"/>
      <c r="J344" s="6"/>
      <c r="K344" s="5"/>
      <c r="L344" s="7"/>
      <c r="M344" s="4"/>
      <c r="N344" s="5"/>
      <c r="O344" s="5"/>
      <c r="P344" s="6"/>
      <c r="Q344" s="6"/>
      <c r="R344" s="6"/>
      <c r="S344" s="6"/>
      <c r="T344" s="5"/>
      <c r="U344" s="7"/>
      <c r="V344" s="4"/>
      <c r="W344" s="5"/>
      <c r="X344" s="5"/>
      <c r="Y344" s="6"/>
      <c r="Z344" s="6"/>
      <c r="AA344" s="6"/>
      <c r="AB344" s="6"/>
      <c r="AC344" s="5"/>
      <c r="AD344" s="7"/>
      <c r="AE344" s="4"/>
      <c r="AF344" s="5"/>
      <c r="AG344" s="5"/>
      <c r="AH344" s="6"/>
      <c r="AI344" s="6"/>
      <c r="AJ344" s="6"/>
      <c r="AK344" s="6"/>
      <c r="AL344" s="5"/>
      <c r="AM344" s="7"/>
      <c r="AN344" s="4"/>
      <c r="AO344" s="5"/>
      <c r="AP344" s="5"/>
      <c r="AQ344" s="6"/>
      <c r="AR344" s="6"/>
      <c r="AS344" s="6"/>
      <c r="AT344" s="6"/>
      <c r="AU344" s="5"/>
      <c r="AV344" s="7"/>
      <c r="AW344" s="4"/>
      <c r="AX344" s="5"/>
      <c r="AY344" s="5"/>
      <c r="AZ344" s="6"/>
      <c r="BA344" s="6"/>
      <c r="BB344" s="6"/>
      <c r="BC344" s="6"/>
      <c r="BD344" s="5"/>
      <c r="BE344" s="7"/>
      <c r="BF344" s="4"/>
      <c r="BG344" s="5"/>
      <c r="BH344" s="5"/>
      <c r="BI344" s="6"/>
      <c r="BJ344" s="6"/>
      <c r="BK344" s="6"/>
      <c r="BL344" s="6"/>
      <c r="BM344" s="5"/>
      <c r="BN344" s="7"/>
      <c r="BO344" s="4"/>
      <c r="BP344" s="5"/>
      <c r="BQ344" s="5"/>
      <c r="BR344" s="6"/>
      <c r="BS344" s="6"/>
      <c r="BT344" s="6"/>
      <c r="BU344" s="6"/>
      <c r="BV344" s="5"/>
      <c r="BW344" s="7"/>
      <c r="BX344" s="4"/>
      <c r="BY344" s="5"/>
      <c r="BZ344" s="5"/>
      <c r="CA344" s="6"/>
      <c r="CB344" s="6"/>
      <c r="CC344" s="6"/>
      <c r="CD344" s="6"/>
      <c r="CE344" s="5"/>
      <c r="CF344" s="7"/>
      <c r="CG344" s="4"/>
      <c r="CH344" s="5"/>
      <c r="CI344" s="5"/>
      <c r="CJ344" s="6"/>
      <c r="CK344" s="6"/>
      <c r="CL344" s="6"/>
      <c r="CM344" s="6"/>
      <c r="CN344" s="5"/>
      <c r="CO344" s="7"/>
      <c r="CP344" s="4"/>
      <c r="CQ344" s="5"/>
      <c r="CR344" s="5"/>
      <c r="CS344" s="6"/>
      <c r="CT344" s="6"/>
      <c r="CU344" s="6"/>
      <c r="CV344" s="6"/>
      <c r="CW344" s="5"/>
      <c r="CX344" s="7"/>
      <c r="CY344" s="4"/>
      <c r="CZ344" s="5"/>
      <c r="DA344" s="5"/>
      <c r="DB344" s="6"/>
      <c r="DC344" s="6"/>
      <c r="DD344" s="6"/>
      <c r="DE344" s="6"/>
      <c r="DF344" s="5"/>
      <c r="DG344" s="7"/>
      <c r="DH344" s="4"/>
      <c r="DI344" s="5"/>
      <c r="DJ344" s="5"/>
      <c r="DK344" s="6"/>
      <c r="DL344" s="6"/>
      <c r="DM344" s="6"/>
      <c r="DN344" s="6"/>
      <c r="DO344" s="5"/>
      <c r="DP344" s="7"/>
      <c r="DQ344" s="4"/>
      <c r="DR344" s="5"/>
      <c r="DS344" s="5"/>
      <c r="DT344" s="6"/>
      <c r="DU344" s="6"/>
      <c r="DV344" s="6"/>
      <c r="DW344" s="6"/>
      <c r="DX344" s="5"/>
      <c r="DY344" s="7"/>
      <c r="DZ344" s="4"/>
      <c r="EA344" s="5"/>
      <c r="EB344" s="5"/>
      <c r="EC344" s="6"/>
      <c r="ED344" s="6"/>
      <c r="EE344" s="6"/>
      <c r="EF344" s="6"/>
      <c r="EG344" s="5"/>
      <c r="EH344" s="7"/>
      <c r="EI344" s="4"/>
      <c r="EJ344" s="5"/>
      <c r="EK344" s="5"/>
      <c r="EL344" s="6"/>
    </row>
    <row r="345" spans="1:142" s="8" customFormat="1" ht="15.6" x14ac:dyDescent="0.3">
      <c r="A345" s="44" t="s">
        <v>172</v>
      </c>
      <c r="B345" s="52">
        <v>10</v>
      </c>
      <c r="C345" s="52"/>
      <c r="D345" s="53"/>
      <c r="E345" s="54"/>
      <c r="F345" s="59">
        <f>F346+F352+F369</f>
        <v>59015.35</v>
      </c>
      <c r="G345" s="6"/>
      <c r="H345" s="6"/>
      <c r="I345" s="6"/>
      <c r="J345" s="6"/>
      <c r="K345" s="5"/>
      <c r="L345" s="7"/>
      <c r="M345" s="4"/>
      <c r="N345" s="5"/>
      <c r="O345" s="5"/>
      <c r="P345" s="6"/>
      <c r="Q345" s="6"/>
      <c r="R345" s="6"/>
      <c r="S345" s="6"/>
      <c r="T345" s="5"/>
      <c r="U345" s="7"/>
      <c r="V345" s="4"/>
      <c r="W345" s="5"/>
      <c r="X345" s="5"/>
      <c r="Y345" s="6"/>
      <c r="Z345" s="6"/>
      <c r="AA345" s="6"/>
      <c r="AB345" s="6"/>
      <c r="AC345" s="5"/>
      <c r="AD345" s="7"/>
      <c r="AE345" s="4"/>
      <c r="AF345" s="5"/>
      <c r="AG345" s="5"/>
      <c r="AH345" s="6"/>
      <c r="AI345" s="6"/>
      <c r="AJ345" s="6"/>
      <c r="AK345" s="6"/>
      <c r="AL345" s="5"/>
      <c r="AM345" s="7"/>
      <c r="AN345" s="4"/>
      <c r="AO345" s="5"/>
      <c r="AP345" s="5"/>
      <c r="AQ345" s="6"/>
      <c r="AR345" s="6"/>
      <c r="AS345" s="6"/>
      <c r="AT345" s="6"/>
      <c r="AU345" s="5"/>
      <c r="AV345" s="7"/>
      <c r="AW345" s="4"/>
      <c r="AX345" s="5"/>
      <c r="AY345" s="5"/>
      <c r="AZ345" s="6"/>
      <c r="BA345" s="6"/>
      <c r="BB345" s="6"/>
      <c r="BC345" s="6"/>
      <c r="BD345" s="5"/>
      <c r="BE345" s="7"/>
      <c r="BF345" s="4"/>
      <c r="BG345" s="5"/>
      <c r="BH345" s="5"/>
      <c r="BI345" s="6"/>
      <c r="BJ345" s="6"/>
      <c r="BK345" s="6"/>
      <c r="BL345" s="6"/>
      <c r="BM345" s="5"/>
      <c r="BN345" s="7"/>
      <c r="BO345" s="4"/>
      <c r="BP345" s="5"/>
      <c r="BQ345" s="5"/>
      <c r="BR345" s="6"/>
      <c r="BS345" s="6"/>
      <c r="BT345" s="6"/>
      <c r="BU345" s="6"/>
      <c r="BV345" s="5"/>
      <c r="BW345" s="7"/>
      <c r="BX345" s="4"/>
      <c r="BY345" s="5"/>
      <c r="BZ345" s="5"/>
      <c r="CA345" s="6"/>
      <c r="CB345" s="6"/>
      <c r="CC345" s="6"/>
      <c r="CD345" s="6"/>
      <c r="CE345" s="5"/>
      <c r="CF345" s="7"/>
      <c r="CG345" s="4"/>
      <c r="CH345" s="5"/>
      <c r="CI345" s="5"/>
      <c r="CJ345" s="6"/>
      <c r="CK345" s="6"/>
      <c r="CL345" s="6"/>
      <c r="CM345" s="6"/>
      <c r="CN345" s="5"/>
      <c r="CO345" s="7"/>
      <c r="CP345" s="4"/>
      <c r="CQ345" s="5"/>
      <c r="CR345" s="5"/>
      <c r="CS345" s="6"/>
      <c r="CT345" s="6"/>
      <c r="CU345" s="6"/>
      <c r="CV345" s="6"/>
      <c r="CW345" s="5"/>
      <c r="CX345" s="7"/>
      <c r="CY345" s="4"/>
      <c r="CZ345" s="5"/>
      <c r="DA345" s="5"/>
      <c r="DB345" s="6"/>
      <c r="DC345" s="6"/>
      <c r="DD345" s="6"/>
      <c r="DE345" s="6"/>
      <c r="DF345" s="5"/>
      <c r="DG345" s="7"/>
      <c r="DH345" s="4"/>
      <c r="DI345" s="5"/>
      <c r="DJ345" s="5"/>
      <c r="DK345" s="6"/>
      <c r="DL345" s="6"/>
      <c r="DM345" s="6"/>
      <c r="DN345" s="6"/>
      <c r="DO345" s="5"/>
      <c r="DP345" s="7"/>
      <c r="DQ345" s="4"/>
      <c r="DR345" s="5"/>
      <c r="DS345" s="5"/>
      <c r="DT345" s="6"/>
      <c r="DU345" s="6"/>
      <c r="DV345" s="6"/>
      <c r="DW345" s="6"/>
      <c r="DX345" s="5"/>
      <c r="DY345" s="7"/>
      <c r="DZ345" s="4"/>
      <c r="EA345" s="5"/>
      <c r="EB345" s="5"/>
      <c r="EC345" s="6"/>
      <c r="ED345" s="6"/>
      <c r="EE345" s="6"/>
      <c r="EF345" s="6"/>
      <c r="EG345" s="5"/>
      <c r="EH345" s="7"/>
      <c r="EI345" s="4"/>
      <c r="EJ345" s="5"/>
      <c r="EK345" s="5"/>
      <c r="EL345" s="6"/>
    </row>
    <row r="346" spans="1:142" s="8" customFormat="1" ht="15.6" x14ac:dyDescent="0.3">
      <c r="A346" s="25" t="s">
        <v>19</v>
      </c>
      <c r="B346" s="26">
        <v>10</v>
      </c>
      <c r="C346" s="26">
        <v>1</v>
      </c>
      <c r="D346" s="27"/>
      <c r="E346" s="28"/>
      <c r="F346" s="58">
        <f>F347+F350</f>
        <v>878.40000000000009</v>
      </c>
      <c r="G346" s="6"/>
      <c r="H346" s="6"/>
      <c r="I346" s="6"/>
      <c r="J346" s="6"/>
      <c r="K346" s="5"/>
      <c r="L346" s="7"/>
      <c r="M346" s="4"/>
      <c r="N346" s="5"/>
      <c r="O346" s="5"/>
      <c r="P346" s="6"/>
      <c r="Q346" s="6"/>
      <c r="R346" s="6"/>
      <c r="S346" s="6"/>
      <c r="T346" s="5"/>
      <c r="U346" s="7"/>
      <c r="V346" s="4"/>
      <c r="W346" s="5"/>
      <c r="X346" s="5"/>
      <c r="Y346" s="6"/>
      <c r="Z346" s="6"/>
      <c r="AA346" s="6"/>
      <c r="AB346" s="6"/>
      <c r="AC346" s="5"/>
      <c r="AD346" s="7"/>
      <c r="AE346" s="4"/>
      <c r="AF346" s="5"/>
      <c r="AG346" s="5"/>
      <c r="AH346" s="6"/>
      <c r="AI346" s="6"/>
      <c r="AJ346" s="6"/>
      <c r="AK346" s="6"/>
      <c r="AL346" s="5"/>
      <c r="AM346" s="7"/>
      <c r="AN346" s="4"/>
      <c r="AO346" s="5"/>
      <c r="AP346" s="5"/>
      <c r="AQ346" s="6"/>
      <c r="AR346" s="6"/>
      <c r="AS346" s="6"/>
      <c r="AT346" s="6"/>
      <c r="AU346" s="5"/>
      <c r="AV346" s="7"/>
      <c r="AW346" s="4"/>
      <c r="AX346" s="5"/>
      <c r="AY346" s="5"/>
      <c r="AZ346" s="6"/>
      <c r="BA346" s="6"/>
      <c r="BB346" s="6"/>
      <c r="BC346" s="6"/>
      <c r="BD346" s="5"/>
      <c r="BE346" s="7"/>
      <c r="BF346" s="4"/>
      <c r="BG346" s="5"/>
      <c r="BH346" s="5"/>
      <c r="BI346" s="6"/>
      <c r="BJ346" s="6"/>
      <c r="BK346" s="6"/>
      <c r="BL346" s="6"/>
      <c r="BM346" s="5"/>
      <c r="BN346" s="7"/>
      <c r="BO346" s="4"/>
      <c r="BP346" s="5"/>
      <c r="BQ346" s="5"/>
      <c r="BR346" s="6"/>
      <c r="BS346" s="6"/>
      <c r="BT346" s="6"/>
      <c r="BU346" s="6"/>
      <c r="BV346" s="5"/>
      <c r="BW346" s="7"/>
      <c r="BX346" s="4"/>
      <c r="BY346" s="5"/>
      <c r="BZ346" s="5"/>
      <c r="CA346" s="6"/>
      <c r="CB346" s="6"/>
      <c r="CC346" s="6"/>
      <c r="CD346" s="6"/>
      <c r="CE346" s="5"/>
      <c r="CF346" s="7"/>
      <c r="CG346" s="4"/>
      <c r="CH346" s="5"/>
      <c r="CI346" s="5"/>
      <c r="CJ346" s="6"/>
      <c r="CK346" s="6"/>
      <c r="CL346" s="6"/>
      <c r="CM346" s="6"/>
      <c r="CN346" s="5"/>
      <c r="CO346" s="7"/>
      <c r="CP346" s="4"/>
      <c r="CQ346" s="5"/>
      <c r="CR346" s="5"/>
      <c r="CS346" s="6"/>
      <c r="CT346" s="6"/>
      <c r="CU346" s="6"/>
      <c r="CV346" s="6"/>
      <c r="CW346" s="5"/>
      <c r="CX346" s="7"/>
      <c r="CY346" s="4"/>
      <c r="CZ346" s="5"/>
      <c r="DA346" s="5"/>
      <c r="DB346" s="6"/>
      <c r="DC346" s="6"/>
      <c r="DD346" s="6"/>
      <c r="DE346" s="6"/>
      <c r="DF346" s="5"/>
      <c r="DG346" s="7"/>
      <c r="DH346" s="4"/>
      <c r="DI346" s="5"/>
      <c r="DJ346" s="5"/>
      <c r="DK346" s="6"/>
      <c r="DL346" s="6"/>
      <c r="DM346" s="6"/>
      <c r="DN346" s="6"/>
      <c r="DO346" s="5"/>
      <c r="DP346" s="7"/>
      <c r="DQ346" s="4"/>
      <c r="DR346" s="5"/>
      <c r="DS346" s="5"/>
      <c r="DT346" s="6"/>
      <c r="DU346" s="6"/>
      <c r="DV346" s="6"/>
      <c r="DW346" s="6"/>
      <c r="DX346" s="5"/>
      <c r="DY346" s="7"/>
      <c r="DZ346" s="4"/>
      <c r="EA346" s="5"/>
      <c r="EB346" s="5"/>
      <c r="EC346" s="6"/>
      <c r="ED346" s="6"/>
      <c r="EE346" s="6"/>
      <c r="EF346" s="6"/>
      <c r="EG346" s="5"/>
      <c r="EH346" s="7"/>
      <c r="EI346" s="4"/>
      <c r="EJ346" s="5"/>
      <c r="EK346" s="5"/>
      <c r="EL346" s="6"/>
    </row>
    <row r="347" spans="1:142" s="14" customFormat="1" ht="31.2" x14ac:dyDescent="0.3">
      <c r="A347" s="25" t="s">
        <v>27</v>
      </c>
      <c r="B347" s="26">
        <v>10</v>
      </c>
      <c r="C347" s="26">
        <v>1</v>
      </c>
      <c r="D347" s="31" t="s">
        <v>158</v>
      </c>
      <c r="E347" s="27"/>
      <c r="F347" s="58">
        <f>F348</f>
        <v>679.2</v>
      </c>
    </row>
    <row r="348" spans="1:142" s="14" customFormat="1" ht="15.6" x14ac:dyDescent="0.3">
      <c r="A348" s="30" t="s">
        <v>43</v>
      </c>
      <c r="B348" s="26">
        <v>10</v>
      </c>
      <c r="C348" s="26">
        <v>1</v>
      </c>
      <c r="D348" s="31" t="s">
        <v>158</v>
      </c>
      <c r="E348" s="31" t="s">
        <v>44</v>
      </c>
      <c r="F348" s="57">
        <f>301.6+377.6</f>
        <v>679.2</v>
      </c>
    </row>
    <row r="349" spans="1:142" s="14" customFormat="1" ht="15.6" x14ac:dyDescent="0.3">
      <c r="A349" s="30" t="s">
        <v>79</v>
      </c>
      <c r="B349" s="26">
        <v>10</v>
      </c>
      <c r="C349" s="26">
        <v>1</v>
      </c>
      <c r="D349" s="31" t="s">
        <v>99</v>
      </c>
      <c r="E349" s="31"/>
      <c r="F349" s="29">
        <f>F350</f>
        <v>199.2</v>
      </c>
    </row>
    <row r="350" spans="1:142" s="14" customFormat="1" ht="46.8" x14ac:dyDescent="0.3">
      <c r="A350" s="30" t="s">
        <v>198</v>
      </c>
      <c r="B350" s="26">
        <v>10</v>
      </c>
      <c r="C350" s="26">
        <v>1</v>
      </c>
      <c r="D350" s="27" t="s">
        <v>197</v>
      </c>
      <c r="E350" s="31"/>
      <c r="F350" s="29">
        <f>F351</f>
        <v>199.2</v>
      </c>
    </row>
    <row r="351" spans="1:142" s="14" customFormat="1" ht="15.6" x14ac:dyDescent="0.3">
      <c r="A351" s="30" t="s">
        <v>41</v>
      </c>
      <c r="B351" s="26">
        <v>10</v>
      </c>
      <c r="C351" s="26">
        <v>1</v>
      </c>
      <c r="D351" s="27" t="s">
        <v>197</v>
      </c>
      <c r="E351" s="31" t="s">
        <v>9</v>
      </c>
      <c r="F351" s="29">
        <v>199.2</v>
      </c>
    </row>
    <row r="352" spans="1:142" s="14" customFormat="1" ht="15.6" x14ac:dyDescent="0.3">
      <c r="A352" s="25" t="s">
        <v>14</v>
      </c>
      <c r="B352" s="42">
        <v>10</v>
      </c>
      <c r="C352" s="42">
        <v>3</v>
      </c>
      <c r="D352" s="31"/>
      <c r="E352" s="55"/>
      <c r="F352" s="58">
        <f>F353+F357+F361+F359+F364</f>
        <v>11655.25</v>
      </c>
    </row>
    <row r="353" spans="1:7" s="14" customFormat="1" ht="15.6" x14ac:dyDescent="0.3">
      <c r="A353" s="30" t="s">
        <v>15</v>
      </c>
      <c r="B353" s="42">
        <v>10</v>
      </c>
      <c r="C353" s="42">
        <v>3</v>
      </c>
      <c r="D353" s="31" t="s">
        <v>159</v>
      </c>
      <c r="E353" s="55"/>
      <c r="F353" s="58">
        <f>F354+F355+F356</f>
        <v>6650.4</v>
      </c>
    </row>
    <row r="354" spans="1:7" s="14" customFormat="1" ht="31.2" x14ac:dyDescent="0.3">
      <c r="A354" s="30" t="s">
        <v>91</v>
      </c>
      <c r="B354" s="42">
        <v>10</v>
      </c>
      <c r="C354" s="42">
        <v>3</v>
      </c>
      <c r="D354" s="31" t="s">
        <v>159</v>
      </c>
      <c r="E354" s="55">
        <v>200</v>
      </c>
      <c r="F354" s="58">
        <v>162.5</v>
      </c>
    </row>
    <row r="355" spans="1:7" s="14" customFormat="1" ht="15.6" x14ac:dyDescent="0.3">
      <c r="A355" s="30" t="s">
        <v>43</v>
      </c>
      <c r="B355" s="42">
        <v>10</v>
      </c>
      <c r="C355" s="42">
        <v>3</v>
      </c>
      <c r="D355" s="31" t="s">
        <v>159</v>
      </c>
      <c r="E355" s="55">
        <v>300</v>
      </c>
      <c r="F355" s="58">
        <v>168</v>
      </c>
    </row>
    <row r="356" spans="1:7" s="14" customFormat="1" ht="31.2" x14ac:dyDescent="0.3">
      <c r="A356" s="30" t="s">
        <v>40</v>
      </c>
      <c r="B356" s="42">
        <v>10</v>
      </c>
      <c r="C356" s="42">
        <v>3</v>
      </c>
      <c r="D356" s="31" t="s">
        <v>159</v>
      </c>
      <c r="E356" s="55">
        <v>600</v>
      </c>
      <c r="F356" s="58">
        <f>2348.3+3971.6</f>
        <v>6319.9</v>
      </c>
    </row>
    <row r="357" spans="1:7" s="14" customFormat="1" ht="15.6" x14ac:dyDescent="0.3">
      <c r="A357" s="25" t="s">
        <v>16</v>
      </c>
      <c r="B357" s="42">
        <v>10</v>
      </c>
      <c r="C357" s="42">
        <v>3</v>
      </c>
      <c r="D357" s="31" t="s">
        <v>160</v>
      </c>
      <c r="E357" s="27"/>
      <c r="F357" s="57">
        <f>F358</f>
        <v>694.5</v>
      </c>
    </row>
    <row r="358" spans="1:7" s="14" customFormat="1" ht="15.6" x14ac:dyDescent="0.3">
      <c r="A358" s="30" t="s">
        <v>43</v>
      </c>
      <c r="B358" s="42">
        <v>10</v>
      </c>
      <c r="C358" s="42">
        <v>3</v>
      </c>
      <c r="D358" s="31" t="s">
        <v>160</v>
      </c>
      <c r="E358" s="31" t="s">
        <v>44</v>
      </c>
      <c r="F358" s="57">
        <v>694.5</v>
      </c>
    </row>
    <row r="359" spans="1:7" s="14" customFormat="1" ht="62.4" x14ac:dyDescent="0.3">
      <c r="A359" s="62" t="s">
        <v>261</v>
      </c>
      <c r="B359" s="27" t="s">
        <v>35</v>
      </c>
      <c r="C359" s="27" t="s">
        <v>7</v>
      </c>
      <c r="D359" s="31" t="s">
        <v>262</v>
      </c>
      <c r="E359" s="27"/>
      <c r="F359" s="29">
        <f>F360</f>
        <v>207.6</v>
      </c>
    </row>
    <row r="360" spans="1:7" s="14" customFormat="1" ht="15.6" x14ac:dyDescent="0.3">
      <c r="A360" s="30" t="s">
        <v>41</v>
      </c>
      <c r="B360" s="27" t="s">
        <v>35</v>
      </c>
      <c r="C360" s="27" t="s">
        <v>7</v>
      </c>
      <c r="D360" s="31" t="s">
        <v>262</v>
      </c>
      <c r="E360" s="27" t="s">
        <v>9</v>
      </c>
      <c r="F360" s="29">
        <v>207.6</v>
      </c>
    </row>
    <row r="361" spans="1:7" s="14" customFormat="1" ht="15.6" x14ac:dyDescent="0.3">
      <c r="A361" s="30" t="s">
        <v>233</v>
      </c>
      <c r="B361" s="42">
        <v>10</v>
      </c>
      <c r="C361" s="42">
        <v>3</v>
      </c>
      <c r="D361" s="32" t="s">
        <v>232</v>
      </c>
      <c r="E361" s="31"/>
      <c r="F361" s="57">
        <f>F362</f>
        <v>3629</v>
      </c>
    </row>
    <row r="362" spans="1:7" s="14" customFormat="1" ht="15.6" x14ac:dyDescent="0.3">
      <c r="A362" s="30" t="s">
        <v>231</v>
      </c>
      <c r="B362" s="42">
        <v>10</v>
      </c>
      <c r="C362" s="42">
        <v>3</v>
      </c>
      <c r="D362" s="32" t="s">
        <v>230</v>
      </c>
      <c r="E362" s="31"/>
      <c r="F362" s="57">
        <f>F363</f>
        <v>3629</v>
      </c>
    </row>
    <row r="363" spans="1:7" s="14" customFormat="1" ht="15.6" x14ac:dyDescent="0.3">
      <c r="A363" s="30" t="s">
        <v>43</v>
      </c>
      <c r="B363" s="42">
        <v>10</v>
      </c>
      <c r="C363" s="42">
        <v>3</v>
      </c>
      <c r="D363" s="32" t="s">
        <v>230</v>
      </c>
      <c r="E363" s="31" t="s">
        <v>44</v>
      </c>
      <c r="F363" s="61">
        <v>3629</v>
      </c>
    </row>
    <row r="364" spans="1:7" s="14" customFormat="1" ht="15.6" x14ac:dyDescent="0.3">
      <c r="A364" s="30" t="s">
        <v>79</v>
      </c>
      <c r="B364" s="27" t="s">
        <v>35</v>
      </c>
      <c r="C364" s="27" t="s">
        <v>7</v>
      </c>
      <c r="D364" s="31" t="s">
        <v>99</v>
      </c>
      <c r="E364" s="31"/>
      <c r="F364" s="29">
        <f>F365+F367</f>
        <v>473.75</v>
      </c>
    </row>
    <row r="365" spans="1:7" s="14" customFormat="1" ht="46.8" x14ac:dyDescent="0.3">
      <c r="A365" s="30" t="s">
        <v>198</v>
      </c>
      <c r="B365" s="27" t="s">
        <v>35</v>
      </c>
      <c r="C365" s="27" t="s">
        <v>7</v>
      </c>
      <c r="D365" s="27" t="s">
        <v>197</v>
      </c>
      <c r="E365" s="31"/>
      <c r="F365" s="29">
        <f>F366</f>
        <v>458.75</v>
      </c>
    </row>
    <row r="366" spans="1:7" s="14" customFormat="1" ht="15.6" x14ac:dyDescent="0.3">
      <c r="A366" s="30" t="s">
        <v>41</v>
      </c>
      <c r="B366" s="27" t="s">
        <v>35</v>
      </c>
      <c r="C366" s="27" t="s">
        <v>7</v>
      </c>
      <c r="D366" s="27" t="s">
        <v>197</v>
      </c>
      <c r="E366" s="31" t="s">
        <v>9</v>
      </c>
      <c r="F366" s="29">
        <v>458.75</v>
      </c>
      <c r="G366" s="71"/>
    </row>
    <row r="367" spans="1:7" s="14" customFormat="1" ht="46.8" x14ac:dyDescent="0.3">
      <c r="A367" s="30" t="s">
        <v>263</v>
      </c>
      <c r="B367" s="27" t="s">
        <v>35</v>
      </c>
      <c r="C367" s="27" t="s">
        <v>7</v>
      </c>
      <c r="D367" s="31" t="s">
        <v>264</v>
      </c>
      <c r="E367" s="31"/>
      <c r="F367" s="29">
        <f>F368</f>
        <v>15</v>
      </c>
    </row>
    <row r="368" spans="1:7" s="14" customFormat="1" ht="15.6" x14ac:dyDescent="0.3">
      <c r="A368" s="30" t="s">
        <v>43</v>
      </c>
      <c r="B368" s="27" t="s">
        <v>35</v>
      </c>
      <c r="C368" s="27" t="s">
        <v>7</v>
      </c>
      <c r="D368" s="31" t="s">
        <v>264</v>
      </c>
      <c r="E368" s="31" t="s">
        <v>44</v>
      </c>
      <c r="F368" s="29">
        <v>15</v>
      </c>
    </row>
    <row r="369" spans="1:6" s="14" customFormat="1" ht="15.6" x14ac:dyDescent="0.3">
      <c r="A369" s="30" t="s">
        <v>45</v>
      </c>
      <c r="B369" s="27">
        <v>10</v>
      </c>
      <c r="C369" s="31" t="s">
        <v>32</v>
      </c>
      <c r="D369" s="43"/>
      <c r="E369" s="31"/>
      <c r="F369" s="57">
        <f>F370+F380+F372+F374+F376+F378</f>
        <v>46481.7</v>
      </c>
    </row>
    <row r="370" spans="1:6" ht="46.8" x14ac:dyDescent="0.3">
      <c r="A370" s="30" t="s">
        <v>320</v>
      </c>
      <c r="B370" s="27">
        <v>10</v>
      </c>
      <c r="C370" s="31" t="s">
        <v>32</v>
      </c>
      <c r="D370" s="31" t="s">
        <v>161</v>
      </c>
      <c r="E370" s="31"/>
      <c r="F370" s="57">
        <f>F371</f>
        <v>14108.1</v>
      </c>
    </row>
    <row r="371" spans="1:6" ht="15.6" x14ac:dyDescent="0.3">
      <c r="A371" s="30" t="s">
        <v>43</v>
      </c>
      <c r="B371" s="27">
        <v>10</v>
      </c>
      <c r="C371" s="31" t="s">
        <v>32</v>
      </c>
      <c r="D371" s="31" t="s">
        <v>161</v>
      </c>
      <c r="E371" s="31" t="s">
        <v>44</v>
      </c>
      <c r="F371" s="57">
        <v>14108.1</v>
      </c>
    </row>
    <row r="372" spans="1:6" ht="62.4" x14ac:dyDescent="0.3">
      <c r="A372" s="30" t="s">
        <v>321</v>
      </c>
      <c r="B372" s="27">
        <v>10</v>
      </c>
      <c r="C372" s="31" t="s">
        <v>32</v>
      </c>
      <c r="D372" s="31" t="s">
        <v>205</v>
      </c>
      <c r="E372" s="31"/>
      <c r="F372" s="57">
        <f>F373</f>
        <v>5200.3999999999996</v>
      </c>
    </row>
    <row r="373" spans="1:6" ht="15.6" x14ac:dyDescent="0.3">
      <c r="A373" s="30" t="s">
        <v>43</v>
      </c>
      <c r="B373" s="27">
        <v>10</v>
      </c>
      <c r="C373" s="31" t="s">
        <v>32</v>
      </c>
      <c r="D373" s="31" t="s">
        <v>205</v>
      </c>
      <c r="E373" s="31" t="s">
        <v>44</v>
      </c>
      <c r="F373" s="57">
        <v>5200.3999999999996</v>
      </c>
    </row>
    <row r="374" spans="1:6" ht="78" x14ac:dyDescent="0.3">
      <c r="A374" s="30" t="s">
        <v>322</v>
      </c>
      <c r="B374" s="27">
        <v>10</v>
      </c>
      <c r="C374" s="31" t="s">
        <v>32</v>
      </c>
      <c r="D374" s="31" t="s">
        <v>206</v>
      </c>
      <c r="E374" s="31"/>
      <c r="F374" s="57">
        <f>F375</f>
        <v>3447.5</v>
      </c>
    </row>
    <row r="375" spans="1:6" ht="15.6" x14ac:dyDescent="0.3">
      <c r="A375" s="30" t="s">
        <v>43</v>
      </c>
      <c r="B375" s="27">
        <v>10</v>
      </c>
      <c r="C375" s="31" t="s">
        <v>32</v>
      </c>
      <c r="D375" s="31" t="s">
        <v>206</v>
      </c>
      <c r="E375" s="31" t="s">
        <v>44</v>
      </c>
      <c r="F375" s="57">
        <v>3447.5</v>
      </c>
    </row>
    <row r="376" spans="1:6" ht="62.4" x14ac:dyDescent="0.3">
      <c r="A376" s="30" t="s">
        <v>323</v>
      </c>
      <c r="B376" s="27">
        <v>10</v>
      </c>
      <c r="C376" s="31" t="s">
        <v>32</v>
      </c>
      <c r="D376" s="31" t="s">
        <v>207</v>
      </c>
      <c r="E376" s="31"/>
      <c r="F376" s="57">
        <f>F377</f>
        <v>12295.9</v>
      </c>
    </row>
    <row r="377" spans="1:6" ht="15.6" x14ac:dyDescent="0.3">
      <c r="A377" s="30" t="s">
        <v>43</v>
      </c>
      <c r="B377" s="27">
        <v>10</v>
      </c>
      <c r="C377" s="31" t="s">
        <v>32</v>
      </c>
      <c r="D377" s="31" t="s">
        <v>207</v>
      </c>
      <c r="E377" s="31" t="s">
        <v>44</v>
      </c>
      <c r="F377" s="57">
        <v>12295.9</v>
      </c>
    </row>
    <row r="378" spans="1:6" ht="31.2" x14ac:dyDescent="0.3">
      <c r="A378" s="30" t="s">
        <v>190</v>
      </c>
      <c r="B378" s="27">
        <v>10</v>
      </c>
      <c r="C378" s="31" t="s">
        <v>32</v>
      </c>
      <c r="D378" s="31" t="s">
        <v>229</v>
      </c>
      <c r="E378" s="31"/>
      <c r="F378" s="57">
        <f>F379</f>
        <v>1336.2</v>
      </c>
    </row>
    <row r="379" spans="1:6" ht="15.6" x14ac:dyDescent="0.3">
      <c r="A379" s="30" t="s">
        <v>43</v>
      </c>
      <c r="B379" s="27">
        <v>10</v>
      </c>
      <c r="C379" s="31" t="s">
        <v>32</v>
      </c>
      <c r="D379" s="31" t="s">
        <v>229</v>
      </c>
      <c r="E379" s="31" t="s">
        <v>44</v>
      </c>
      <c r="F379" s="57">
        <v>1336.2</v>
      </c>
    </row>
    <row r="380" spans="1:6" ht="62.4" x14ac:dyDescent="0.3">
      <c r="A380" s="30" t="s">
        <v>314</v>
      </c>
      <c r="B380" s="42">
        <v>10</v>
      </c>
      <c r="C380" s="43" t="s">
        <v>32</v>
      </c>
      <c r="D380" s="31" t="s">
        <v>133</v>
      </c>
      <c r="E380" s="27"/>
      <c r="F380" s="57">
        <f>F381</f>
        <v>10093.6</v>
      </c>
    </row>
    <row r="381" spans="1:6" ht="31.2" x14ac:dyDescent="0.3">
      <c r="A381" s="30" t="s">
        <v>40</v>
      </c>
      <c r="B381" s="27" t="s">
        <v>35</v>
      </c>
      <c r="C381" s="31" t="s">
        <v>32</v>
      </c>
      <c r="D381" s="31" t="s">
        <v>133</v>
      </c>
      <c r="E381" s="31" t="s">
        <v>74</v>
      </c>
      <c r="F381" s="57">
        <v>10093.6</v>
      </c>
    </row>
    <row r="382" spans="1:6" ht="15.6" x14ac:dyDescent="0.3">
      <c r="A382" s="37" t="s">
        <v>173</v>
      </c>
      <c r="B382" s="20">
        <v>11</v>
      </c>
      <c r="C382" s="20"/>
      <c r="D382" s="38"/>
      <c r="E382" s="39"/>
      <c r="F382" s="59">
        <f>F383+F392</f>
        <v>39410.600000000006</v>
      </c>
    </row>
    <row r="383" spans="1:6" ht="15.6" x14ac:dyDescent="0.3">
      <c r="A383" s="56" t="s">
        <v>179</v>
      </c>
      <c r="B383" s="27">
        <v>11</v>
      </c>
      <c r="C383" s="31" t="s">
        <v>4</v>
      </c>
      <c r="D383" s="31"/>
      <c r="E383" s="27"/>
      <c r="F383" s="57">
        <f>F384+F390+F386+F388</f>
        <v>36580.300000000003</v>
      </c>
    </row>
    <row r="384" spans="1:6" ht="62.4" x14ac:dyDescent="0.3">
      <c r="A384" s="30" t="s">
        <v>200</v>
      </c>
      <c r="B384" s="27">
        <v>11</v>
      </c>
      <c r="C384" s="31" t="s">
        <v>4</v>
      </c>
      <c r="D384" s="31" t="s">
        <v>199</v>
      </c>
      <c r="E384" s="27"/>
      <c r="F384" s="57">
        <f>F385</f>
        <v>613.9</v>
      </c>
    </row>
    <row r="385" spans="1:6" ht="31.2" x14ac:dyDescent="0.3">
      <c r="A385" s="30" t="s">
        <v>40</v>
      </c>
      <c r="B385" s="27">
        <v>11</v>
      </c>
      <c r="C385" s="31" t="s">
        <v>4</v>
      </c>
      <c r="D385" s="31" t="s">
        <v>199</v>
      </c>
      <c r="E385" s="27">
        <v>600</v>
      </c>
      <c r="F385" s="57">
        <v>613.9</v>
      </c>
    </row>
    <row r="386" spans="1:6" ht="31.2" x14ac:dyDescent="0.3">
      <c r="A386" s="25" t="s">
        <v>181</v>
      </c>
      <c r="B386" s="27">
        <v>11</v>
      </c>
      <c r="C386" s="31" t="s">
        <v>4</v>
      </c>
      <c r="D386" s="31" t="s">
        <v>180</v>
      </c>
      <c r="E386" s="27"/>
      <c r="F386" s="57">
        <f>F387</f>
        <v>35146.1</v>
      </c>
    </row>
    <row r="387" spans="1:6" ht="31.2" x14ac:dyDescent="0.3">
      <c r="A387" s="30" t="s">
        <v>40</v>
      </c>
      <c r="B387" s="27">
        <v>11</v>
      </c>
      <c r="C387" s="31" t="s">
        <v>4</v>
      </c>
      <c r="D387" s="31" t="s">
        <v>180</v>
      </c>
      <c r="E387" s="27">
        <v>600</v>
      </c>
      <c r="F387" s="57">
        <v>35146.1</v>
      </c>
    </row>
    <row r="388" spans="1:6" ht="31.2" x14ac:dyDescent="0.3">
      <c r="A388" s="30" t="s">
        <v>239</v>
      </c>
      <c r="B388" s="27">
        <v>11</v>
      </c>
      <c r="C388" s="31" t="s">
        <v>4</v>
      </c>
      <c r="D388" s="31" t="s">
        <v>238</v>
      </c>
      <c r="E388" s="27"/>
      <c r="F388" s="57">
        <f>F389</f>
        <v>22.4</v>
      </c>
    </row>
    <row r="389" spans="1:6" ht="31.2" x14ac:dyDescent="0.3">
      <c r="A389" s="30" t="s">
        <v>40</v>
      </c>
      <c r="B389" s="27">
        <v>11</v>
      </c>
      <c r="C389" s="31" t="s">
        <v>4</v>
      </c>
      <c r="D389" s="31" t="s">
        <v>238</v>
      </c>
      <c r="E389" s="27">
        <v>600</v>
      </c>
      <c r="F389" s="57">
        <v>22.4</v>
      </c>
    </row>
    <row r="390" spans="1:6" ht="15.6" x14ac:dyDescent="0.3">
      <c r="A390" s="30" t="s">
        <v>225</v>
      </c>
      <c r="B390" s="27">
        <v>11</v>
      </c>
      <c r="C390" s="31" t="s">
        <v>4</v>
      </c>
      <c r="D390" s="32" t="s">
        <v>240</v>
      </c>
      <c r="E390" s="27"/>
      <c r="F390" s="57">
        <f>F391</f>
        <v>797.9</v>
      </c>
    </row>
    <row r="391" spans="1:6" ht="31.2" x14ac:dyDescent="0.3">
      <c r="A391" s="30" t="s">
        <v>40</v>
      </c>
      <c r="B391" s="27">
        <v>11</v>
      </c>
      <c r="C391" s="31" t="s">
        <v>4</v>
      </c>
      <c r="D391" s="32" t="s">
        <v>240</v>
      </c>
      <c r="E391" s="27">
        <v>600</v>
      </c>
      <c r="F391" s="57">
        <v>797.9</v>
      </c>
    </row>
    <row r="392" spans="1:6" ht="15.6" x14ac:dyDescent="0.3">
      <c r="A392" s="30" t="s">
        <v>29</v>
      </c>
      <c r="B392" s="27">
        <v>11</v>
      </c>
      <c r="C392" s="27" t="s">
        <v>5</v>
      </c>
      <c r="D392" s="27"/>
      <c r="E392" s="28"/>
      <c r="F392" s="58">
        <f>F393</f>
        <v>2830.3</v>
      </c>
    </row>
    <row r="393" spans="1:6" ht="62.4" x14ac:dyDescent="0.3">
      <c r="A393" s="30" t="s">
        <v>316</v>
      </c>
      <c r="B393" s="27">
        <v>11</v>
      </c>
      <c r="C393" s="27" t="s">
        <v>5</v>
      </c>
      <c r="D393" s="31" t="s">
        <v>162</v>
      </c>
      <c r="E393" s="27"/>
      <c r="F393" s="57">
        <f>F394+F395+F396</f>
        <v>2830.3</v>
      </c>
    </row>
    <row r="394" spans="1:6" ht="62.4" x14ac:dyDescent="0.3">
      <c r="A394" s="30" t="s">
        <v>37</v>
      </c>
      <c r="B394" s="27">
        <v>11</v>
      </c>
      <c r="C394" s="27" t="s">
        <v>5</v>
      </c>
      <c r="D394" s="31" t="s">
        <v>162</v>
      </c>
      <c r="E394" s="27">
        <v>100</v>
      </c>
      <c r="F394" s="57">
        <v>780.9</v>
      </c>
    </row>
    <row r="395" spans="1:6" ht="31.2" x14ac:dyDescent="0.3">
      <c r="A395" s="30" t="s">
        <v>91</v>
      </c>
      <c r="B395" s="27">
        <v>11</v>
      </c>
      <c r="C395" s="27" t="s">
        <v>5</v>
      </c>
      <c r="D395" s="31" t="s">
        <v>162</v>
      </c>
      <c r="E395" s="27">
        <v>200</v>
      </c>
      <c r="F395" s="57">
        <v>1748.4</v>
      </c>
    </row>
    <row r="396" spans="1:6" ht="15.6" x14ac:dyDescent="0.3">
      <c r="A396" s="30" t="s">
        <v>43</v>
      </c>
      <c r="B396" s="27">
        <v>11</v>
      </c>
      <c r="C396" s="27" t="s">
        <v>5</v>
      </c>
      <c r="D396" s="31" t="s">
        <v>162</v>
      </c>
      <c r="E396" s="27">
        <v>300</v>
      </c>
      <c r="F396" s="57">
        <v>301</v>
      </c>
    </row>
    <row r="397" spans="1:6" ht="15.6" x14ac:dyDescent="0.3">
      <c r="A397" s="37" t="s">
        <v>174</v>
      </c>
      <c r="B397" s="52">
        <v>12</v>
      </c>
      <c r="C397" s="52"/>
      <c r="D397" s="31"/>
      <c r="E397" s="54"/>
      <c r="F397" s="59">
        <f>F398</f>
        <v>7085.2</v>
      </c>
    </row>
    <row r="398" spans="1:6" ht="15.6" x14ac:dyDescent="0.3">
      <c r="A398" s="30" t="s">
        <v>49</v>
      </c>
      <c r="B398" s="27">
        <v>12</v>
      </c>
      <c r="C398" s="31" t="s">
        <v>4</v>
      </c>
      <c r="D398" s="31"/>
      <c r="E398" s="46"/>
      <c r="F398" s="57">
        <f>F400</f>
        <v>7085.2</v>
      </c>
    </row>
    <row r="399" spans="1:6" ht="15.6" x14ac:dyDescent="0.3">
      <c r="A399" s="30" t="s">
        <v>50</v>
      </c>
      <c r="B399" s="27">
        <v>12</v>
      </c>
      <c r="C399" s="31" t="s">
        <v>4</v>
      </c>
      <c r="D399" s="31" t="s">
        <v>163</v>
      </c>
      <c r="E399" s="27"/>
      <c r="F399" s="57">
        <f>F400</f>
        <v>7085.2</v>
      </c>
    </row>
    <row r="400" spans="1:6" ht="31.2" x14ac:dyDescent="0.3">
      <c r="A400" s="30" t="s">
        <v>40</v>
      </c>
      <c r="B400" s="27">
        <v>12</v>
      </c>
      <c r="C400" s="31" t="s">
        <v>4</v>
      </c>
      <c r="D400" s="31" t="s">
        <v>163</v>
      </c>
      <c r="E400" s="27">
        <v>600</v>
      </c>
      <c r="F400" s="57">
        <v>7085.2</v>
      </c>
    </row>
    <row r="401" spans="1:6" ht="46.8" x14ac:dyDescent="0.3">
      <c r="A401" s="37" t="s">
        <v>175</v>
      </c>
      <c r="B401" s="20">
        <v>14</v>
      </c>
      <c r="C401" s="20"/>
      <c r="D401" s="38"/>
      <c r="E401" s="39"/>
      <c r="F401" s="60">
        <f>F402+F408</f>
        <v>44370.200000000004</v>
      </c>
    </row>
    <row r="402" spans="1:6" ht="31.2" x14ac:dyDescent="0.3">
      <c r="A402" s="30" t="s">
        <v>46</v>
      </c>
      <c r="B402" s="27">
        <v>14</v>
      </c>
      <c r="C402" s="27" t="s">
        <v>4</v>
      </c>
      <c r="D402" s="31"/>
      <c r="E402" s="27"/>
      <c r="F402" s="29">
        <f>F403</f>
        <v>36908.300000000003</v>
      </c>
    </row>
    <row r="403" spans="1:6" ht="15.6" x14ac:dyDescent="0.3">
      <c r="A403" s="30" t="s">
        <v>79</v>
      </c>
      <c r="B403" s="27">
        <v>14</v>
      </c>
      <c r="C403" s="27" t="s">
        <v>4</v>
      </c>
      <c r="D403" s="31" t="s">
        <v>99</v>
      </c>
      <c r="E403" s="27"/>
      <c r="F403" s="29">
        <f>F404+F406</f>
        <v>36908.300000000003</v>
      </c>
    </row>
    <row r="404" spans="1:6" ht="109.2" x14ac:dyDescent="0.3">
      <c r="A404" s="30" t="s">
        <v>55</v>
      </c>
      <c r="B404" s="27">
        <v>14</v>
      </c>
      <c r="C404" s="27" t="s">
        <v>4</v>
      </c>
      <c r="D404" s="32" t="s">
        <v>217</v>
      </c>
      <c r="E404" s="31"/>
      <c r="F404" s="29">
        <f>F405</f>
        <v>4208.3</v>
      </c>
    </row>
    <row r="405" spans="1:6" ht="15.6" x14ac:dyDescent="0.3">
      <c r="A405" s="30" t="s">
        <v>41</v>
      </c>
      <c r="B405" s="27">
        <v>14</v>
      </c>
      <c r="C405" s="27" t="s">
        <v>4</v>
      </c>
      <c r="D405" s="32" t="s">
        <v>217</v>
      </c>
      <c r="E405" s="31" t="s">
        <v>9</v>
      </c>
      <c r="F405" s="29">
        <v>4208.3</v>
      </c>
    </row>
    <row r="406" spans="1:6" ht="109.2" x14ac:dyDescent="0.3">
      <c r="A406" s="30" t="s">
        <v>284</v>
      </c>
      <c r="B406" s="27">
        <v>14</v>
      </c>
      <c r="C406" s="27" t="s">
        <v>4</v>
      </c>
      <c r="D406" s="32" t="s">
        <v>285</v>
      </c>
      <c r="E406" s="27"/>
      <c r="F406" s="29">
        <f>F407</f>
        <v>32700</v>
      </c>
    </row>
    <row r="407" spans="1:6" ht="15.6" x14ac:dyDescent="0.3">
      <c r="A407" s="30" t="s">
        <v>41</v>
      </c>
      <c r="B407" s="27">
        <v>14</v>
      </c>
      <c r="C407" s="27" t="s">
        <v>4</v>
      </c>
      <c r="D407" s="32" t="s">
        <v>285</v>
      </c>
      <c r="E407" s="31" t="s">
        <v>9</v>
      </c>
      <c r="F407" s="29">
        <v>32700</v>
      </c>
    </row>
    <row r="408" spans="1:6" ht="15.6" x14ac:dyDescent="0.3">
      <c r="A408" s="30" t="s">
        <v>218</v>
      </c>
      <c r="B408" s="27">
        <v>14</v>
      </c>
      <c r="C408" s="33" t="s">
        <v>7</v>
      </c>
      <c r="D408" s="32"/>
      <c r="E408" s="31"/>
      <c r="F408" s="29">
        <f>F409</f>
        <v>7461.9</v>
      </c>
    </row>
    <row r="409" spans="1:6" ht="15.6" x14ac:dyDescent="0.3">
      <c r="A409" s="30" t="s">
        <v>79</v>
      </c>
      <c r="B409" s="27">
        <v>14</v>
      </c>
      <c r="C409" s="33" t="s">
        <v>7</v>
      </c>
      <c r="D409" s="31" t="s">
        <v>99</v>
      </c>
      <c r="E409" s="31"/>
      <c r="F409" s="29">
        <f>F410+F412</f>
        <v>7461.9</v>
      </c>
    </row>
    <row r="410" spans="1:6" ht="46.8" x14ac:dyDescent="0.3">
      <c r="A410" s="30" t="s">
        <v>253</v>
      </c>
      <c r="B410" s="27">
        <v>14</v>
      </c>
      <c r="C410" s="33" t="s">
        <v>7</v>
      </c>
      <c r="D410" s="31" t="s">
        <v>251</v>
      </c>
      <c r="E410" s="31"/>
      <c r="F410" s="29">
        <f>F411</f>
        <v>2629.5</v>
      </c>
    </row>
    <row r="411" spans="1:6" ht="15.6" x14ac:dyDescent="0.3">
      <c r="A411" s="30" t="s">
        <v>41</v>
      </c>
      <c r="B411" s="27">
        <v>14</v>
      </c>
      <c r="C411" s="33" t="s">
        <v>7</v>
      </c>
      <c r="D411" s="32" t="s">
        <v>251</v>
      </c>
      <c r="E411" s="31" t="s">
        <v>9</v>
      </c>
      <c r="F411" s="29">
        <v>2629.5</v>
      </c>
    </row>
    <row r="412" spans="1:6" ht="46.8" x14ac:dyDescent="0.3">
      <c r="A412" s="30" t="s">
        <v>198</v>
      </c>
      <c r="B412" s="27">
        <v>14</v>
      </c>
      <c r="C412" s="33" t="s">
        <v>7</v>
      </c>
      <c r="D412" s="32" t="s">
        <v>197</v>
      </c>
      <c r="E412" s="31"/>
      <c r="F412" s="29">
        <f>F413</f>
        <v>4832.3999999999996</v>
      </c>
    </row>
    <row r="413" spans="1:6" ht="15.6" x14ac:dyDescent="0.3">
      <c r="A413" s="30" t="s">
        <v>41</v>
      </c>
      <c r="B413" s="27">
        <v>14</v>
      </c>
      <c r="C413" s="33" t="s">
        <v>7</v>
      </c>
      <c r="D413" s="32" t="s">
        <v>197</v>
      </c>
      <c r="E413" s="31" t="s">
        <v>9</v>
      </c>
      <c r="F413" s="29">
        <v>4832.3999999999996</v>
      </c>
    </row>
    <row r="414" spans="1:6" ht="15.6" x14ac:dyDescent="0.3">
      <c r="A414" s="44" t="s">
        <v>63</v>
      </c>
      <c r="B414" s="38"/>
      <c r="C414" s="38"/>
      <c r="D414" s="38"/>
      <c r="E414" s="39"/>
      <c r="F414" s="40">
        <f>F17+F111+F116+F136+F163+F198+F202+F307+F341+F345+F382+F397+F401</f>
        <v>1857191.81492</v>
      </c>
    </row>
  </sheetData>
  <mergeCells count="15">
    <mergeCell ref="F15:F16"/>
    <mergeCell ref="A15:A16"/>
    <mergeCell ref="B15:B16"/>
    <mergeCell ref="C15:C16"/>
    <mergeCell ref="A12:F12"/>
    <mergeCell ref="A1:F1"/>
    <mergeCell ref="A3:F3"/>
    <mergeCell ref="A2:F2"/>
    <mergeCell ref="D15:D16"/>
    <mergeCell ref="A9:F9"/>
    <mergeCell ref="A8:F8"/>
    <mergeCell ref="A7:F7"/>
    <mergeCell ref="A11:F11"/>
    <mergeCell ref="E15:E16"/>
    <mergeCell ref="A10:F10"/>
  </mergeCells>
  <phoneticPr fontId="3" type="noConversion"/>
  <pageMargins left="0.39370078740157483" right="0" top="0.39370078740157483" bottom="0.23622047244094491" header="0.15748031496062992" footer="0.19685039370078741"/>
  <pageSetup paperSize="9" scale="69" fitToHeight="0" orientation="portrait" horizontalDpi="4294967294" verticalDpi="4294967294" r:id="rId1"/>
  <headerFooter alignWithMargins="0"/>
  <rowBreaks count="2" manualBreakCount="2">
    <brk id="342" max="5" man="1"/>
    <brk id="3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 за 2020</vt:lpstr>
      <vt:lpstr>'Приложение 3 за 2020'!Заголовки_для_печати</vt:lpstr>
      <vt:lpstr>'Приложение 3 за 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2021-03-10T11:12:43Z</cp:lastPrinted>
  <dcterms:created xsi:type="dcterms:W3CDTF">2011-03-31T11:44:44Z</dcterms:created>
  <dcterms:modified xsi:type="dcterms:W3CDTF">2021-03-25T08:27:04Z</dcterms:modified>
</cp:coreProperties>
</file>