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ab-alsu\Documents\Documents\МОИ ДОКУМЕНТЫ\СЕССИЯ 2021 год\2 - Решение № от 03.2021 - ОЭЗ-сети\по правильному\"/>
    </mc:Choice>
  </mc:AlternateContent>
  <bookViews>
    <workbookView xWindow="0" yWindow="0" windowWidth="28800" windowHeight="12330"/>
  </bookViews>
  <sheets>
    <sheet name="2022-2023" sheetId="1" r:id="rId1"/>
  </sheets>
  <definedNames>
    <definedName name="_xlnm.Print_Titles" localSheetId="0">'2022-2023'!$5:$6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66" i="1" s="1"/>
  <c r="C65" i="1" s="1"/>
  <c r="C62" i="1" s="1"/>
  <c r="D98" i="1"/>
  <c r="C98" i="1"/>
  <c r="D97" i="1"/>
  <c r="C97" i="1"/>
  <c r="D72" i="1"/>
  <c r="C72" i="1"/>
  <c r="D66" i="1"/>
  <c r="D65" i="1" s="1"/>
  <c r="D62" i="1" s="1"/>
  <c r="D63" i="1"/>
  <c r="C63" i="1"/>
  <c r="D53" i="1"/>
  <c r="C53" i="1"/>
  <c r="D50" i="1"/>
  <c r="C50" i="1"/>
  <c r="D48" i="1"/>
  <c r="C48" i="1"/>
  <c r="D47" i="1"/>
  <c r="C47" i="1"/>
  <c r="D45" i="1"/>
  <c r="C45" i="1"/>
  <c r="D39" i="1"/>
  <c r="C39" i="1"/>
  <c r="D38" i="1"/>
  <c r="C38" i="1"/>
  <c r="D36" i="1"/>
  <c r="C36" i="1"/>
  <c r="D34" i="1"/>
  <c r="C34" i="1"/>
  <c r="D32" i="1"/>
  <c r="C32" i="1"/>
  <c r="D29" i="1"/>
  <c r="C29" i="1"/>
  <c r="D28" i="1"/>
  <c r="C28" i="1"/>
  <c r="D26" i="1"/>
  <c r="C26" i="1"/>
  <c r="D24" i="1"/>
  <c r="C24" i="1"/>
  <c r="D23" i="1"/>
  <c r="C23" i="1"/>
  <c r="D21" i="1"/>
  <c r="C21" i="1"/>
  <c r="D20" i="1"/>
  <c r="C20" i="1"/>
  <c r="D15" i="1"/>
  <c r="C15" i="1"/>
  <c r="D10" i="1"/>
  <c r="C10" i="1"/>
  <c r="D9" i="1"/>
  <c r="C9" i="1"/>
  <c r="D8" i="1"/>
  <c r="C8" i="1"/>
  <c r="D7" i="1"/>
  <c r="C7" i="1"/>
  <c r="D101" i="1" l="1"/>
  <c r="C101" i="1"/>
</calcChain>
</file>

<file path=xl/sharedStrings.xml><?xml version="1.0" encoding="utf-8"?>
<sst xmlns="http://schemas.openxmlformats.org/spreadsheetml/2006/main" count="193" uniqueCount="173">
  <si>
    <t>Таблица 2</t>
  </si>
  <si>
    <t xml:space="preserve">           Объемы прогнозируемых доходов бюджета Елабужского муниципального района на 2022-2023 годы</t>
  </si>
  <si>
    <t>(тыс.рублей)</t>
  </si>
  <si>
    <t>Наименование</t>
  </si>
  <si>
    <t>Код дохода</t>
  </si>
  <si>
    <t>Сумма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</si>
  <si>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</si>
  <si>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</si>
  <si>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</si>
  <si>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</si>
  <si>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</si>
  <si>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</si>
  <si>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</si>
  <si>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</si>
  <si>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</si>
  <si>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</si>
  <si>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</si>
  <si>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</si>
  <si>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</si>
  <si>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</si>
  <si>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</si>
  <si>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</si>
  <si>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НАЛОГИ НА СОВОКУПНЫЙ ДОХОД
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</si>
  <si>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</si>
  <si>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</si>
  <si>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</si>
  <si>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налог на вмененный доход для отдельных видов деятельности</t>
  </si>
  <si>
    <t>182 1 05 02000 02 0000 110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</si>
  <si>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</si>
  <si>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</si>
  <si>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</si>
  <si>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</si>
  <si>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</si>
  <si>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</si>
  <si>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</si>
  <si>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</si>
  <si>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</si>
  <si>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</si>
  <si>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</si>
  <si>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</si>
  <si>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</si>
  <si>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</si>
  <si>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</si>
  <si>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</si>
  <si>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</si>
  <si>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</si>
  <si>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выдачу разрешения на установку рекламной конструкции</t>
  </si>
  <si>
    <t>1 08 07150 01 0000 110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</si>
  <si>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</si>
  <si>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</si>
  <si>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</si>
  <si>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</si>
  <si>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</si>
  <si>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</si>
  <si>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</si>
  <si>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</si>
  <si>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</si>
  <si>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</si>
  <si>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</si>
  <si>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</si>
  <si>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</si>
  <si>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</si>
  <si>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</si>
  <si>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</si>
  <si>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</si>
  <si>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</si>
  <si>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</si>
  <si>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</si>
  <si>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</si>
  <si>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</si>
  <si>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</si>
  <si>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</si>
  <si>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</si>
  <si>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</si>
  <si>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</si>
  <si>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</si>
  <si>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</si>
  <si>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</si>
  <si>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</si>
  <si>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1 12 01041 01 6000 120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</si>
  <si>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</si>
  <si>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</si>
  <si>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</si>
  <si>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</si>
  <si>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 получателями средств бюджетов муниципальных районов</t>
  </si>
  <si>
    <t>809 1 13 01995 05 0000 130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</si>
  <si>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</si>
  <si>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</si>
  <si>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</si>
  <si>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</si>
  <si>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</si>
  <si>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</si>
  <si>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</si>
  <si>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</si>
  <si>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</si>
  <si>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</si>
  <si>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</si>
  <si>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</si>
  <si>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 xml:space="preserve">ШТРАФЫ, САНКЦИИ, ВОЗМЕЩЕНИЕ УЩЕРБА
</t>
  </si>
  <si>
    <t>1 16 00000 00 0000 000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</si>
  <si>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</si>
  <si>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1 16 01053 01 0035 140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</si>
  <si>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зачислениюв бюджет муниципального образования</t>
  </si>
  <si>
    <t>1 16 01157 01 0000 140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</si>
  <si>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</si>
  <si>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1 16 01203 01 0021 140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</si>
  <si>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</si>
  <si>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</si>
  <si>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</si>
  <si>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</si>
  <si>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</si>
  <si>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</si>
  <si>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</si>
  <si>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</si>
  <si>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</si>
  <si>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</si>
  <si>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Безвозмездные поступления</t>
  </si>
  <si>
    <t>2 00 00000 00 0000 000</t>
  </si>
  <si>
    <t xml:space="preserve"> Дотации всего:</t>
  </si>
  <si>
    <t>2 02 15000 00 0000 150</t>
  </si>
  <si>
    <t>Дотации на выравнивание бюджетной обеспеченности муниципальных районов</t>
  </si>
  <si>
    <t>2 02 15001 05 0000 150</t>
  </si>
  <si>
    <t xml:space="preserve"> Субсидии всего:</t>
  </si>
  <si>
    <t>2 02 20000 00 0000 150</t>
  </si>
  <si>
    <t>Субсидии Бюджету района из бюджета Республики Татарстан</t>
  </si>
  <si>
    <t>Субсидии бюджетам муниципальных районов и городских округов на софинансирование расходных обязательств, возникающих при выполнении органами местного самоуправления муниципальных образований полномочий по вопросам местного значения в сфере образования в части реализации мероприятий по организации бесплатного горячего питания обучающихся, получающих начальное общее образование в муниципальных общеобразовательных организациях</t>
  </si>
  <si>
    <t>2 02 25304 05 0000 150</t>
  </si>
  <si>
    <t xml:space="preserve">Субсидии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 </t>
  </si>
  <si>
    <t>2 02 29999 05 0000 150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</si>
  <si>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</si>
  <si>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</si>
  <si>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Субвенции всего:</t>
  </si>
  <si>
    <t>2 02 30000 00 0000 150</t>
  </si>
  <si>
    <t>Субвенции бюджетам муниципальных районов на осуществление государственных полномочий РТ по расчету и предоставлению дотаций бюджетам городского и сельских поселений</t>
  </si>
  <si>
    <t xml:space="preserve">2 02 30024 05 0000 150
</t>
  </si>
  <si>
    <t xml:space="preserve"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</si>
  <si>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</si>
  <si>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</si>
  <si>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</si>
  <si>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и городских округов для осуществления органами местного самоуправления государственных полномочий РТ по образованию и организации деятельности административных комиссий
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</si>
  <si>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государственной молодежной политики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</si>
  <si>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</si>
  <si>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образования на осуществление управленческих расходов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</si>
  <si>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образования на методическое и информационно-технологическое обеспечение учреждений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</si>
  <si>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архивного дела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</si>
  <si>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организации и осуществлению деятельности по опеке и попечительству в отношении несовершеннолетних лиц и лиц, признанных судом недееспособными или ограниченно дееспособными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</si>
  <si>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</si>
  <si>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и городских округов для осуществления органами местного самоуправления отдельных государственных полномочий Республики Татарстан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 на содержание сибиреязвенных скотомогильников и биотермических ям</t>
  </si>
  <si>
    <t>Субвенции бюджетам муниципальных районов и городских округов для осуществления органами местного самоуправления отдельных государственных полномочий Республики Татарстан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 на организацию мероприятий при осуществлении деятельности по обращению с животными без владельцев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</si>
  <si>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проведению противоэпидемических мероприятий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</si>
  <si>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</si>
  <si>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</si>
  <si>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Субвенции бюджетам муниципальных районов и городских округов для осуществления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</si>
  <si>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2 02 30024 05 0000 150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</si>
  <si>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(попечительство), в приемные семьи, и вознаграждения, причитающегося опекунам или попечителям, исполняющим свои обязанности возмездно</t>
  </si>
  <si>
    <t>2 02 30027 05 0000 150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</si>
  <si>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</t>
  </si>
  <si>
    <t xml:space="preserve">2 02 35118 05 0000 150
</t>
  </si>
  <si>
    <t>Субвенции бюджетам муниципальных районов и городских округов для финансового обеспечения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</si>
  <si>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2 02 35120 05 0000 150
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</si>
  <si>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</si>
  <si>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2 02 35303 05 0000 150
</t>
  </si>
  <si>
    <t>Субвенции бюджетам муниципальных районов и городских округов на реализацию государственных полномочий по государственной регистрации актов гражданского состояния</t>
  </si>
  <si>
    <t>2 02 35930 05 0000 150</t>
  </si>
  <si>
    <t>Межбюджетные трансферты всего:</t>
  </si>
  <si>
    <t>2 02 40000 00 0000 150</t>
  </si>
  <si>
    <t>Прочие межбюджетные трансферты, передаваемые бюджетам муниципальных районов</t>
  </si>
  <si>
    <t>2 02 49999 05 0000 150</t>
  </si>
  <si>
    <t xml:space="preserve">Межбюджетные трансферты на комплектование книжных фондов библиотек </t>
  </si>
  <si>
    <t>809 202 04025 05 0000 151</t>
  </si>
  <si>
    <t>ВСЕГО ДОХОДОВ</t>
  </si>
  <si>
    <t>2 02 20303 05 0000 150</t>
  </si>
  <si>
    <t>Субсидии на долевое финансирование мероприятий по модернизации систем коммунального инфраструктуры (РКМ №365-р, 366-р, 367-р от 02.03.2021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</si>
</sst>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/>
    <xf numFmtId="0" fontId="0" fillId="0" borderId="0" xfId="0" applyFill="1"/>
    <xf numFmtId="0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6" fillId="0" borderId="0" xfId="0" applyNumberFormat="1" applyFont="1" applyFill="1" applyBorder="1"/>
    <xf numFmtId="0" fontId="3" fillId="0" borderId="0" xfId="0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Fill="1" applyBorder="1"/>
    <xf numFmtId="0" fontId="3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 vertical="top" wrapText="1"/>
    </xf>
    <xf numFmtId="164" fontId="9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/>
    <xf numFmtId="0" fontId="6" fillId="0" borderId="0" xfId="0" applyFont="1" applyFill="1" applyAlignment="1">
      <alignment horizontal="right"/>
    </xf>
    <xf numFmtId="4" fontId="6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31AE70939E8C1FEAE7E12D77BE19C0BB45117F98D55E25AA4F7AB0C0A702987FB449D9A1216CFA21B8414551CEFF353997B4E635AA699E011n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tabSelected="1" zoomScaleNormal="100" zoomScaleSheetLayoutView="130" workbookViewId="0">
      <selection activeCell="K71" sqref="K71"/>
    </sheetView>
  </sheetViews>
  <sheetFormatPr defaultRowHeight="12.75" x14ac:dyDescent="0.2"/>
  <cols>
    <col min="1" max="1" width="63.140625" style="1" customWidth="1"/>
    <col min="2" max="2" width="28.7109375" style="4" customWidth="1"/>
    <col min="3" max="3" width="13.85546875" style="54" customWidth="1"/>
    <col min="4" max="4" width="14.28515625" style="3" customWidth="1"/>
    <col min="5" max="5" width="9.140625" style="3"/>
    <col min="6" max="6" width="13.85546875" style="3" customWidth="1"/>
    <col min="7" max="7" width="12.7109375" style="3" customWidth="1"/>
    <col min="8" max="16384" width="9.140625" style="3"/>
  </cols>
  <sheetData>
    <row r="1" spans="1:7" ht="15.75" x14ac:dyDescent="0.25">
      <c r="B1" s="2"/>
      <c r="C1" s="2"/>
    </row>
    <row r="2" spans="1:7" ht="15.75" x14ac:dyDescent="0.25">
      <c r="C2" s="3"/>
      <c r="D2" s="5" t="s">
        <v>0</v>
      </c>
    </row>
    <row r="3" spans="1:7" ht="42" customHeight="1" x14ac:dyDescent="0.2">
      <c r="A3" s="55" t="s">
        <v>1</v>
      </c>
      <c r="B3" s="55"/>
      <c r="C3" s="55"/>
      <c r="D3" s="55"/>
    </row>
    <row r="4" spans="1:7" ht="16.5" customHeight="1" x14ac:dyDescent="0.25">
      <c r="A4" s="6"/>
      <c r="B4" s="7"/>
      <c r="C4" s="3"/>
      <c r="D4" s="5" t="s">
        <v>2</v>
      </c>
    </row>
    <row r="5" spans="1:7" ht="12.75" customHeight="1" x14ac:dyDescent="0.2">
      <c r="A5" s="56" t="s">
        <v>3</v>
      </c>
      <c r="B5" s="57" t="s">
        <v>4</v>
      </c>
      <c r="C5" s="58" t="s">
        <v>5</v>
      </c>
      <c r="D5" s="58"/>
    </row>
    <row r="6" spans="1:7" s="9" customFormat="1" ht="21.75" customHeight="1" x14ac:dyDescent="0.2">
      <c r="A6" s="56"/>
      <c r="B6" s="57"/>
      <c r="C6" s="8">
        <v>2022</v>
      </c>
      <c r="D6" s="8">
        <v>2023</v>
      </c>
      <c r="F6" s="10"/>
      <c r="G6" s="10"/>
    </row>
    <row r="7" spans="1:7" s="14" customFormat="1" ht="19.5" hidden="1" customHeight="1" x14ac:dyDescent="0.2">
      <c r="A7" s="11" t="s">
        <v>6</v>
      </c>
      <c r="B7" s="12" t="s">
        <v>7</v>
      </c>
      <c r="C7" s="13">
        <f>C8+C10+C15+C23+C28+C38+C45+C47+C53+C20</f>
        <v>733963.70000000007</v>
      </c>
      <c r="D7" s="13">
        <f>D8+D10+D15+D23+D28+D38+D45+D47+D53+D20</f>
        <v>782915.70000000007</v>
      </c>
      <c r="F7" s="15"/>
      <c r="G7" s="15"/>
    </row>
    <row r="8" spans="1:7" s="14" customFormat="1" ht="18" hidden="1" customHeight="1" x14ac:dyDescent="0.2">
      <c r="A8" s="11" t="s">
        <v>8</v>
      </c>
      <c r="B8" s="12" t="s">
        <v>9</v>
      </c>
      <c r="C8" s="13">
        <f>C9</f>
        <v>616933.4</v>
      </c>
      <c r="D8" s="13">
        <f>D9</f>
        <v>663493.70000000007</v>
      </c>
    </row>
    <row r="9" spans="1:7" s="14" customFormat="1" ht="17.25" hidden="1" customHeight="1" x14ac:dyDescent="0.2">
      <c r="A9" s="11" t="s">
        <v>10</v>
      </c>
      <c r="B9" s="12" t="s">
        <v>11</v>
      </c>
      <c r="C9" s="13">
        <f>616933.5-0.1</f>
        <v>616933.4</v>
      </c>
      <c r="D9" s="13">
        <f>663493.8-0.1</f>
        <v>663493.70000000007</v>
      </c>
    </row>
    <row r="10" spans="1:7" s="14" customFormat="1" ht="32.25" hidden="1" customHeight="1" x14ac:dyDescent="0.2">
      <c r="A10" s="16" t="s">
        <v>12</v>
      </c>
      <c r="B10" s="12" t="s">
        <v>13</v>
      </c>
      <c r="C10" s="13">
        <f>SUM(C11:C14)</f>
        <v>30200</v>
      </c>
      <c r="D10" s="13">
        <f>SUM(D11:D14)</f>
        <v>30300</v>
      </c>
    </row>
    <row r="11" spans="1:7" s="14" customFormat="1" ht="78.75" hidden="1" x14ac:dyDescent="0.2">
      <c r="A11" s="16" t="s">
        <v>14</v>
      </c>
      <c r="B11" s="17" t="s">
        <v>15</v>
      </c>
      <c r="C11" s="18">
        <v>11500</v>
      </c>
      <c r="D11" s="18">
        <v>11500</v>
      </c>
    </row>
    <row r="12" spans="1:7" s="14" customFormat="1" ht="97.5" hidden="1" customHeight="1" x14ac:dyDescent="0.2">
      <c r="A12" s="16" t="s">
        <v>16</v>
      </c>
      <c r="B12" s="17" t="s">
        <v>17</v>
      </c>
      <c r="C12" s="18">
        <v>100</v>
      </c>
      <c r="D12" s="18">
        <v>100</v>
      </c>
    </row>
    <row r="13" spans="1:7" s="14" customFormat="1" ht="81" hidden="1" customHeight="1" x14ac:dyDescent="0.2">
      <c r="A13" s="16" t="s">
        <v>18</v>
      </c>
      <c r="B13" s="17" t="s">
        <v>19</v>
      </c>
      <c r="C13" s="18">
        <v>18600</v>
      </c>
      <c r="D13" s="18">
        <v>18700</v>
      </c>
    </row>
    <row r="14" spans="1:7" s="14" customFormat="1" ht="26.25" hidden="1" customHeight="1" x14ac:dyDescent="0.2">
      <c r="A14" s="11" t="s">
        <v>20</v>
      </c>
      <c r="B14" s="17" t="s">
        <v>21</v>
      </c>
      <c r="C14" s="18">
        <v>0</v>
      </c>
      <c r="D14" s="18">
        <v>0</v>
      </c>
    </row>
    <row r="15" spans="1:7" s="14" customFormat="1" ht="18" hidden="1" customHeight="1" x14ac:dyDescent="0.2">
      <c r="A15" s="11" t="s">
        <v>22</v>
      </c>
      <c r="B15" s="17" t="s">
        <v>23</v>
      </c>
      <c r="C15" s="18">
        <f>SUM(C16:C19)</f>
        <v>44737.5</v>
      </c>
      <c r="D15" s="18">
        <f>SUM(D16:D19)</f>
        <v>46487.5</v>
      </c>
    </row>
    <row r="16" spans="1:7" s="14" customFormat="1" ht="33" hidden="1" customHeight="1" x14ac:dyDescent="0.2">
      <c r="A16" s="16" t="s">
        <v>24</v>
      </c>
      <c r="B16" s="17" t="s">
        <v>25</v>
      </c>
      <c r="C16" s="18">
        <v>43254</v>
      </c>
      <c r="D16" s="18">
        <v>44984</v>
      </c>
    </row>
    <row r="17" spans="1:4" s="14" customFormat="1" ht="33.75" hidden="1" customHeight="1" x14ac:dyDescent="0.2">
      <c r="A17" s="16" t="s">
        <v>26</v>
      </c>
      <c r="B17" s="17" t="s">
        <v>27</v>
      </c>
      <c r="C17" s="18"/>
      <c r="D17" s="18"/>
    </row>
    <row r="18" spans="1:4" s="14" customFormat="1" ht="15.75" hidden="1" customHeight="1" x14ac:dyDescent="0.2">
      <c r="A18" s="16" t="s">
        <v>28</v>
      </c>
      <c r="B18" s="17" t="s">
        <v>29</v>
      </c>
      <c r="C18" s="18">
        <v>503.5</v>
      </c>
      <c r="D18" s="18">
        <v>523.5</v>
      </c>
    </row>
    <row r="19" spans="1:4" s="14" customFormat="1" ht="35.25" hidden="1" customHeight="1" x14ac:dyDescent="0.2">
      <c r="A19" s="16" t="s">
        <v>30</v>
      </c>
      <c r="B19" s="17" t="s">
        <v>31</v>
      </c>
      <c r="C19" s="18">
        <v>980</v>
      </c>
      <c r="D19" s="18">
        <v>980</v>
      </c>
    </row>
    <row r="20" spans="1:4" s="14" customFormat="1" ht="35.25" hidden="1" customHeight="1" x14ac:dyDescent="0.2">
      <c r="A20" s="16" t="s">
        <v>32</v>
      </c>
      <c r="B20" s="17" t="s">
        <v>33</v>
      </c>
      <c r="C20" s="18">
        <f>C21</f>
        <v>600</v>
      </c>
      <c r="D20" s="18">
        <f>D21</f>
        <v>600</v>
      </c>
    </row>
    <row r="21" spans="1:4" s="14" customFormat="1" ht="15.75" hidden="1" x14ac:dyDescent="0.2">
      <c r="A21" s="19" t="s">
        <v>34</v>
      </c>
      <c r="B21" s="17" t="s">
        <v>35</v>
      </c>
      <c r="C21" s="18">
        <f>C22</f>
        <v>600</v>
      </c>
      <c r="D21" s="18">
        <f>D22</f>
        <v>600</v>
      </c>
    </row>
    <row r="22" spans="1:4" s="14" customFormat="1" ht="18.75" hidden="1" customHeight="1" x14ac:dyDescent="0.2">
      <c r="A22" s="16" t="s">
        <v>36</v>
      </c>
      <c r="B22" s="17" t="s">
        <v>37</v>
      </c>
      <c r="C22" s="18">
        <v>600</v>
      </c>
      <c r="D22" s="18">
        <v>600</v>
      </c>
    </row>
    <row r="23" spans="1:4" s="14" customFormat="1" ht="19.5" hidden="1" customHeight="1" x14ac:dyDescent="0.2">
      <c r="A23" s="11" t="s">
        <v>38</v>
      </c>
      <c r="B23" s="17" t="s">
        <v>39</v>
      </c>
      <c r="C23" s="18">
        <f>C24+C26</f>
        <v>9633.5</v>
      </c>
      <c r="D23" s="18">
        <f>D24+D26</f>
        <v>9633.5</v>
      </c>
    </row>
    <row r="24" spans="1:4" s="14" customFormat="1" ht="31.5" hidden="1" x14ac:dyDescent="0.2">
      <c r="A24" s="16" t="s">
        <v>40</v>
      </c>
      <c r="B24" s="17" t="s">
        <v>41</v>
      </c>
      <c r="C24" s="18">
        <f>C25</f>
        <v>9553.5</v>
      </c>
      <c r="D24" s="18">
        <f>D25</f>
        <v>9553.5</v>
      </c>
    </row>
    <row r="25" spans="1:4" s="14" customFormat="1" ht="46.5" hidden="1" customHeight="1" x14ac:dyDescent="0.2">
      <c r="A25" s="16" t="s">
        <v>42</v>
      </c>
      <c r="B25" s="17" t="s">
        <v>43</v>
      </c>
      <c r="C25" s="18">
        <v>9553.5</v>
      </c>
      <c r="D25" s="18">
        <v>9553.5</v>
      </c>
    </row>
    <row r="26" spans="1:4" s="14" customFormat="1" ht="36.75" hidden="1" customHeight="1" x14ac:dyDescent="0.2">
      <c r="A26" s="19" t="s">
        <v>44</v>
      </c>
      <c r="B26" s="17" t="s">
        <v>45</v>
      </c>
      <c r="C26" s="18">
        <f>C27</f>
        <v>80</v>
      </c>
      <c r="D26" s="18">
        <f>D27</f>
        <v>80</v>
      </c>
    </row>
    <row r="27" spans="1:4" s="14" customFormat="1" ht="32.25" hidden="1" customHeight="1" x14ac:dyDescent="0.2">
      <c r="A27" s="16" t="s">
        <v>46</v>
      </c>
      <c r="B27" s="17" t="s">
        <v>47</v>
      </c>
      <c r="C27" s="18">
        <v>80</v>
      </c>
      <c r="D27" s="18">
        <v>80</v>
      </c>
    </row>
    <row r="28" spans="1:4" s="14" customFormat="1" ht="47.25" hidden="1" x14ac:dyDescent="0.2">
      <c r="A28" s="16" t="s">
        <v>48</v>
      </c>
      <c r="B28" s="17" t="s">
        <v>49</v>
      </c>
      <c r="C28" s="18">
        <f>C29+C32+C34+C36</f>
        <v>15684.3</v>
      </c>
      <c r="D28" s="18">
        <f>D29+D32+D34+D36</f>
        <v>16126</v>
      </c>
    </row>
    <row r="29" spans="1:4" s="14" customFormat="1" ht="63" hidden="1" x14ac:dyDescent="0.2">
      <c r="A29" s="16" t="s">
        <v>50</v>
      </c>
      <c r="B29" s="17" t="s">
        <v>51</v>
      </c>
      <c r="C29" s="18">
        <f>C30+C31</f>
        <v>14595</v>
      </c>
      <c r="D29" s="18">
        <f>D30+D31</f>
        <v>15000</v>
      </c>
    </row>
    <row r="30" spans="1:4" s="14" customFormat="1" ht="96.75" hidden="1" customHeight="1" x14ac:dyDescent="0.2">
      <c r="A30" s="16" t="s">
        <v>52</v>
      </c>
      <c r="B30" s="17" t="s">
        <v>53</v>
      </c>
      <c r="C30" s="18">
        <v>3595</v>
      </c>
      <c r="D30" s="18">
        <v>3700</v>
      </c>
    </row>
    <row r="31" spans="1:4" s="14" customFormat="1" ht="79.5" hidden="1" customHeight="1" x14ac:dyDescent="0.2">
      <c r="A31" s="16" t="s">
        <v>54</v>
      </c>
      <c r="B31" s="17" t="s">
        <v>55</v>
      </c>
      <c r="C31" s="18">
        <v>11000</v>
      </c>
      <c r="D31" s="18">
        <v>11300</v>
      </c>
    </row>
    <row r="32" spans="1:4" s="14" customFormat="1" ht="79.5" hidden="1" customHeight="1" x14ac:dyDescent="0.2">
      <c r="A32" s="16" t="s">
        <v>56</v>
      </c>
      <c r="B32" s="17" t="s">
        <v>57</v>
      </c>
      <c r="C32" s="18">
        <f>C33</f>
        <v>569.29999999999995</v>
      </c>
      <c r="D32" s="18">
        <f>D33</f>
        <v>569</v>
      </c>
    </row>
    <row r="33" spans="1:4" s="14" customFormat="1" ht="81.75" hidden="1" customHeight="1" x14ac:dyDescent="0.2">
      <c r="A33" s="16" t="s">
        <v>58</v>
      </c>
      <c r="B33" s="17" t="s">
        <v>59</v>
      </c>
      <c r="C33" s="18">
        <v>569.29999999999995</v>
      </c>
      <c r="D33" s="18">
        <v>569</v>
      </c>
    </row>
    <row r="34" spans="1:4" s="14" customFormat="1" ht="47.25" hidden="1" x14ac:dyDescent="0.2">
      <c r="A34" s="16" t="s">
        <v>60</v>
      </c>
      <c r="B34" s="17" t="s">
        <v>61</v>
      </c>
      <c r="C34" s="18">
        <f>C35</f>
        <v>500</v>
      </c>
      <c r="D34" s="18">
        <f>D35</f>
        <v>500</v>
      </c>
    </row>
    <row r="35" spans="1:4" s="14" customFormat="1" ht="47.25" hidden="1" x14ac:dyDescent="0.2">
      <c r="A35" s="16" t="s">
        <v>62</v>
      </c>
      <c r="B35" s="17" t="s">
        <v>63</v>
      </c>
      <c r="C35" s="18">
        <v>500</v>
      </c>
      <c r="D35" s="18">
        <v>500</v>
      </c>
    </row>
    <row r="36" spans="1:4" s="14" customFormat="1" ht="47.25" hidden="1" x14ac:dyDescent="0.2">
      <c r="A36" s="16" t="s">
        <v>64</v>
      </c>
      <c r="B36" s="17" t="s">
        <v>65</v>
      </c>
      <c r="C36" s="18">
        <f>C37</f>
        <v>20</v>
      </c>
      <c r="D36" s="18">
        <f>D37</f>
        <v>57</v>
      </c>
    </row>
    <row r="37" spans="1:4" s="14" customFormat="1" ht="65.25" hidden="1" customHeight="1" x14ac:dyDescent="0.2">
      <c r="A37" s="16" t="s">
        <v>66</v>
      </c>
      <c r="B37" s="17" t="s">
        <v>67</v>
      </c>
      <c r="C37" s="18">
        <v>20</v>
      </c>
      <c r="D37" s="18">
        <v>57</v>
      </c>
    </row>
    <row r="38" spans="1:4" s="14" customFormat="1" ht="31.5" hidden="1" x14ac:dyDescent="0.2">
      <c r="A38" s="20" t="s">
        <v>68</v>
      </c>
      <c r="B38" s="17" t="s">
        <v>69</v>
      </c>
      <c r="C38" s="18">
        <f>C39</f>
        <v>3400</v>
      </c>
      <c r="D38" s="18">
        <f>D39</f>
        <v>3400</v>
      </c>
    </row>
    <row r="39" spans="1:4" s="14" customFormat="1" ht="15.75" hidden="1" x14ac:dyDescent="0.2">
      <c r="A39" s="20" t="s">
        <v>70</v>
      </c>
      <c r="B39" s="17" t="s">
        <v>71</v>
      </c>
      <c r="C39" s="18">
        <f>C40+C42+C43+C44</f>
        <v>3400</v>
      </c>
      <c r="D39" s="18">
        <f>D40+D42+D43+D44</f>
        <v>3400</v>
      </c>
    </row>
    <row r="40" spans="1:4" s="14" customFormat="1" ht="63.75" hidden="1" customHeight="1" x14ac:dyDescent="0.2">
      <c r="A40" s="16" t="s">
        <v>72</v>
      </c>
      <c r="B40" s="17" t="s">
        <v>73</v>
      </c>
      <c r="C40" s="18">
        <v>400</v>
      </c>
      <c r="D40" s="18">
        <v>400</v>
      </c>
    </row>
    <row r="41" spans="1:4" s="14" customFormat="1" ht="30.75" hidden="1" customHeight="1" x14ac:dyDescent="0.2">
      <c r="A41" s="16" t="s">
        <v>74</v>
      </c>
      <c r="B41" s="17" t="s">
        <v>75</v>
      </c>
      <c r="C41" s="18"/>
      <c r="D41" s="18"/>
    </row>
    <row r="42" spans="1:4" s="14" customFormat="1" ht="51" hidden="1" customHeight="1" x14ac:dyDescent="0.2">
      <c r="A42" s="16" t="s">
        <v>76</v>
      </c>
      <c r="B42" s="17" t="s">
        <v>77</v>
      </c>
      <c r="C42" s="18">
        <v>97</v>
      </c>
      <c r="D42" s="18">
        <v>97</v>
      </c>
    </row>
    <row r="43" spans="1:4" s="21" customFormat="1" ht="61.5" hidden="1" customHeight="1" x14ac:dyDescent="0.2">
      <c r="A43" s="16" t="s">
        <v>78</v>
      </c>
      <c r="B43" s="17" t="s">
        <v>79</v>
      </c>
      <c r="C43" s="18">
        <v>2900</v>
      </c>
      <c r="D43" s="18">
        <v>2900</v>
      </c>
    </row>
    <row r="44" spans="1:4" s="21" customFormat="1" ht="80.25" hidden="1" customHeight="1" x14ac:dyDescent="0.2">
      <c r="A44" s="16" t="s">
        <v>80</v>
      </c>
      <c r="B44" s="17" t="s">
        <v>81</v>
      </c>
      <c r="C44" s="18">
        <v>3</v>
      </c>
      <c r="D44" s="18">
        <v>3</v>
      </c>
    </row>
    <row r="45" spans="1:4" s="21" customFormat="1" ht="26.25" hidden="1" customHeight="1" x14ac:dyDescent="0.2">
      <c r="A45" s="11" t="s">
        <v>82</v>
      </c>
      <c r="B45" s="17" t="s">
        <v>83</v>
      </c>
      <c r="C45" s="18">
        <f>C46</f>
        <v>0</v>
      </c>
      <c r="D45" s="18">
        <f>D46</f>
        <v>0</v>
      </c>
    </row>
    <row r="46" spans="1:4" s="21" customFormat="1" ht="26.25" hidden="1" customHeight="1" x14ac:dyDescent="0.2">
      <c r="A46" s="11" t="s">
        <v>84</v>
      </c>
      <c r="B46" s="17" t="s">
        <v>85</v>
      </c>
      <c r="C46" s="18">
        <v>0</v>
      </c>
      <c r="D46" s="18">
        <v>0</v>
      </c>
    </row>
    <row r="47" spans="1:4" s="21" customFormat="1" ht="31.5" hidden="1" x14ac:dyDescent="0.2">
      <c r="A47" s="16" t="s">
        <v>86</v>
      </c>
      <c r="B47" s="17" t="s">
        <v>87</v>
      </c>
      <c r="C47" s="18">
        <f>C48+C50</f>
        <v>10475</v>
      </c>
      <c r="D47" s="18">
        <f>D48+D50</f>
        <v>10475</v>
      </c>
    </row>
    <row r="48" spans="1:4" s="21" customFormat="1" ht="94.5" hidden="1" x14ac:dyDescent="0.2">
      <c r="A48" s="16" t="s">
        <v>88</v>
      </c>
      <c r="B48" s="17" t="s">
        <v>89</v>
      </c>
      <c r="C48" s="18">
        <f>C49</f>
        <v>2500</v>
      </c>
      <c r="D48" s="18">
        <f>D49</f>
        <v>2500</v>
      </c>
    </row>
    <row r="49" spans="1:6" s="21" customFormat="1" ht="98.25" hidden="1" customHeight="1" x14ac:dyDescent="0.2">
      <c r="A49" s="16" t="s">
        <v>90</v>
      </c>
      <c r="B49" s="17" t="s">
        <v>91</v>
      </c>
      <c r="C49" s="18">
        <v>2500</v>
      </c>
      <c r="D49" s="18">
        <v>2500</v>
      </c>
    </row>
    <row r="50" spans="1:6" s="21" customFormat="1" ht="31.5" hidden="1" x14ac:dyDescent="0.2">
      <c r="A50" s="20" t="s">
        <v>92</v>
      </c>
      <c r="B50" s="17" t="s">
        <v>93</v>
      </c>
      <c r="C50" s="18">
        <f>C51+C52</f>
        <v>7975</v>
      </c>
      <c r="D50" s="18">
        <f>D51+D52</f>
        <v>7975</v>
      </c>
    </row>
    <row r="51" spans="1:6" s="21" customFormat="1" ht="63" hidden="1" x14ac:dyDescent="0.2">
      <c r="A51" s="16" t="s">
        <v>94</v>
      </c>
      <c r="B51" s="17" t="s">
        <v>95</v>
      </c>
      <c r="C51" s="18">
        <v>2500</v>
      </c>
      <c r="D51" s="18">
        <v>2500</v>
      </c>
    </row>
    <row r="52" spans="1:6" s="21" customFormat="1" ht="46.5" hidden="1" customHeight="1" x14ac:dyDescent="0.2">
      <c r="A52" s="16" t="s">
        <v>96</v>
      </c>
      <c r="B52" s="17" t="s">
        <v>97</v>
      </c>
      <c r="C52" s="18">
        <v>5475</v>
      </c>
      <c r="D52" s="18">
        <v>5475</v>
      </c>
    </row>
    <row r="53" spans="1:6" s="21" customFormat="1" ht="18" hidden="1" customHeight="1" x14ac:dyDescent="0.2">
      <c r="A53" s="16" t="s">
        <v>98</v>
      </c>
      <c r="B53" s="17" t="s">
        <v>99</v>
      </c>
      <c r="C53" s="18">
        <f>SUM(C54:C61)</f>
        <v>2300</v>
      </c>
      <c r="D53" s="18">
        <f>SUM(D54:D61)</f>
        <v>2400</v>
      </c>
    </row>
    <row r="54" spans="1:6" s="21" customFormat="1" ht="82.5" hidden="1" customHeight="1" x14ac:dyDescent="0.2">
      <c r="A54" s="22" t="s">
        <v>100</v>
      </c>
      <c r="B54" s="23" t="s">
        <v>101</v>
      </c>
      <c r="C54" s="24">
        <v>20</v>
      </c>
      <c r="D54" s="24">
        <v>40</v>
      </c>
    </row>
    <row r="55" spans="1:6" s="21" customFormat="1" ht="220.5" hidden="1" customHeight="1" x14ac:dyDescent="0.2">
      <c r="A55" s="22" t="s">
        <v>102</v>
      </c>
      <c r="B55" s="23" t="s">
        <v>103</v>
      </c>
      <c r="C55" s="24">
        <v>10</v>
      </c>
      <c r="D55" s="24">
        <v>21</v>
      </c>
    </row>
    <row r="56" spans="1:6" s="21" customFormat="1" ht="110.25" hidden="1" x14ac:dyDescent="0.2">
      <c r="A56" s="22" t="s">
        <v>104</v>
      </c>
      <c r="B56" s="23" t="s">
        <v>105</v>
      </c>
      <c r="C56" s="24">
        <v>30</v>
      </c>
      <c r="D56" s="24">
        <v>40</v>
      </c>
    </row>
    <row r="57" spans="1:6" s="21" customFormat="1" ht="78.75" hidden="1" x14ac:dyDescent="0.2">
      <c r="A57" s="22" t="s">
        <v>106</v>
      </c>
      <c r="B57" s="23" t="s">
        <v>107</v>
      </c>
      <c r="C57" s="24">
        <v>347</v>
      </c>
      <c r="D57" s="24">
        <v>402</v>
      </c>
    </row>
    <row r="58" spans="1:6" s="21" customFormat="1" ht="94.5" hidden="1" x14ac:dyDescent="0.2">
      <c r="A58" s="22" t="s">
        <v>108</v>
      </c>
      <c r="B58" s="23" t="s">
        <v>109</v>
      </c>
      <c r="C58" s="24">
        <v>120</v>
      </c>
      <c r="D58" s="24">
        <v>130</v>
      </c>
    </row>
    <row r="59" spans="1:6" s="21" customFormat="1" ht="78.75" hidden="1" x14ac:dyDescent="0.2">
      <c r="A59" s="25" t="s">
        <v>110</v>
      </c>
      <c r="B59" s="23" t="s">
        <v>111</v>
      </c>
      <c r="C59" s="24">
        <v>620</v>
      </c>
      <c r="D59" s="24">
        <v>570</v>
      </c>
    </row>
    <row r="60" spans="1:6" s="21" customFormat="1" ht="78.75" hidden="1" x14ac:dyDescent="0.2">
      <c r="A60" s="25" t="s">
        <v>112</v>
      </c>
      <c r="B60" s="23" t="s">
        <v>113</v>
      </c>
      <c r="C60" s="24">
        <v>86</v>
      </c>
      <c r="D60" s="24">
        <v>80</v>
      </c>
    </row>
    <row r="61" spans="1:6" s="21" customFormat="1" ht="98.25" hidden="1" customHeight="1" x14ac:dyDescent="0.2">
      <c r="A61" s="16" t="s">
        <v>114</v>
      </c>
      <c r="B61" s="12" t="s">
        <v>115</v>
      </c>
      <c r="C61" s="13">
        <v>1067</v>
      </c>
      <c r="D61" s="24">
        <v>1117</v>
      </c>
    </row>
    <row r="62" spans="1:6" s="21" customFormat="1" ht="20.25" customHeight="1" x14ac:dyDescent="0.2">
      <c r="A62" s="26" t="s">
        <v>116</v>
      </c>
      <c r="B62" s="27" t="s">
        <v>117</v>
      </c>
      <c r="C62" s="28">
        <f>C63+C65+C72+C97</f>
        <v>1469131.1069000002</v>
      </c>
      <c r="D62" s="28">
        <f>D63+D65+D72+D97</f>
        <v>1237421.6400000001</v>
      </c>
    </row>
    <row r="63" spans="1:6" s="21" customFormat="1" ht="20.25" hidden="1" customHeight="1" x14ac:dyDescent="0.2">
      <c r="A63" s="29" t="s">
        <v>118</v>
      </c>
      <c r="B63" s="27" t="s">
        <v>119</v>
      </c>
      <c r="C63" s="28">
        <f>C64</f>
        <v>62202.1</v>
      </c>
      <c r="D63" s="28">
        <f>D64</f>
        <v>0</v>
      </c>
      <c r="E63" s="30"/>
      <c r="F63" s="31"/>
    </row>
    <row r="64" spans="1:6" s="21" customFormat="1" ht="31.5" hidden="1" customHeight="1" x14ac:dyDescent="0.2">
      <c r="A64" s="16" t="s">
        <v>120</v>
      </c>
      <c r="B64" s="17" t="s">
        <v>121</v>
      </c>
      <c r="C64" s="18">
        <v>62202.1</v>
      </c>
      <c r="D64" s="18">
        <v>0</v>
      </c>
      <c r="E64" s="30"/>
      <c r="F64" s="31"/>
    </row>
    <row r="65" spans="1:4" s="14" customFormat="1" ht="18" customHeight="1" x14ac:dyDescent="0.2">
      <c r="A65" s="29" t="s">
        <v>122</v>
      </c>
      <c r="B65" s="32" t="s">
        <v>123</v>
      </c>
      <c r="C65" s="33">
        <f>C66</f>
        <v>424365.76690000005</v>
      </c>
      <c r="D65" s="33">
        <f>D66</f>
        <v>253694.1</v>
      </c>
    </row>
    <row r="66" spans="1:4" s="14" customFormat="1" ht="19.5" customHeight="1" x14ac:dyDescent="0.2">
      <c r="A66" s="34" t="s">
        <v>124</v>
      </c>
      <c r="B66" s="35" t="s">
        <v>123</v>
      </c>
      <c r="C66" s="36">
        <f>SUM(C67:C71)</f>
        <v>424365.76690000005</v>
      </c>
      <c r="D66" s="36">
        <f>SUM(D67:D70)</f>
        <v>253694.1</v>
      </c>
    </row>
    <row r="67" spans="1:4" s="14" customFormat="1" ht="144" hidden="1" customHeight="1" x14ac:dyDescent="0.2">
      <c r="A67" s="34" t="s">
        <v>125</v>
      </c>
      <c r="B67" s="37" t="s">
        <v>126</v>
      </c>
      <c r="C67" s="36">
        <v>28662.400000000001</v>
      </c>
      <c r="D67" s="36">
        <v>28662.400000000001</v>
      </c>
    </row>
    <row r="68" spans="1:4" s="14" customFormat="1" ht="126.75" hidden="1" customHeight="1" x14ac:dyDescent="0.2">
      <c r="A68" s="34" t="s">
        <v>127</v>
      </c>
      <c r="B68" s="37" t="s">
        <v>128</v>
      </c>
      <c r="C68" s="36">
        <v>16487.099999999999</v>
      </c>
      <c r="D68" s="36">
        <v>17068.5</v>
      </c>
    </row>
    <row r="69" spans="1:4" s="14" customFormat="1" ht="206.25" hidden="1" customHeight="1" x14ac:dyDescent="0.2">
      <c r="A69" s="34" t="s">
        <v>129</v>
      </c>
      <c r="B69" s="37" t="s">
        <v>128</v>
      </c>
      <c r="C69" s="36">
        <v>170835.7</v>
      </c>
      <c r="D69" s="36">
        <v>190689</v>
      </c>
    </row>
    <row r="70" spans="1:4" s="14" customFormat="1" ht="78.75" hidden="1" x14ac:dyDescent="0.2">
      <c r="A70" s="34" t="s">
        <v>130</v>
      </c>
      <c r="B70" s="37" t="s">
        <v>128</v>
      </c>
      <c r="C70" s="36">
        <v>17274.2</v>
      </c>
      <c r="D70" s="36">
        <v>17274.2</v>
      </c>
    </row>
    <row r="71" spans="1:4" s="14" customFormat="1" ht="47.25" x14ac:dyDescent="0.2">
      <c r="A71" s="34" t="s">
        <v>172</v>
      </c>
      <c r="B71" s="37" t="s">
        <v>171</v>
      </c>
      <c r="C71" s="36">
        <f>143329.7752+47776.5917</f>
        <v>191106.36689999999</v>
      </c>
      <c r="D71" s="36">
        <v>0</v>
      </c>
    </row>
    <row r="72" spans="1:4" s="14" customFormat="1" ht="17.25" hidden="1" customHeight="1" x14ac:dyDescent="0.2">
      <c r="A72" s="29" t="s">
        <v>131</v>
      </c>
      <c r="B72" s="38" t="s">
        <v>132</v>
      </c>
      <c r="C72" s="33">
        <f>SUM(C73:C96)</f>
        <v>710226.44000000006</v>
      </c>
      <c r="D72" s="33">
        <f>SUM(D73:D96)</f>
        <v>702492.24</v>
      </c>
    </row>
    <row r="73" spans="1:4" s="14" customFormat="1" ht="62.25" hidden="1" customHeight="1" x14ac:dyDescent="0.2">
      <c r="A73" s="34" t="s">
        <v>133</v>
      </c>
      <c r="B73" s="37" t="s">
        <v>134</v>
      </c>
      <c r="C73" s="36">
        <v>13467.9</v>
      </c>
      <c r="D73" s="36">
        <v>4249.3</v>
      </c>
    </row>
    <row r="74" spans="1:4" s="14" customFormat="1" ht="111" hidden="1" customHeight="1" x14ac:dyDescent="0.2">
      <c r="A74" s="34" t="s">
        <v>135</v>
      </c>
      <c r="B74" s="37" t="s">
        <v>134</v>
      </c>
      <c r="C74" s="36">
        <v>372413.1</v>
      </c>
      <c r="D74" s="36">
        <v>372413.1</v>
      </c>
    </row>
    <row r="75" spans="1:4" s="14" customFormat="1" ht="81.75" hidden="1" customHeight="1" x14ac:dyDescent="0.2">
      <c r="A75" s="34" t="s">
        <v>136</v>
      </c>
      <c r="B75" s="37" t="s">
        <v>134</v>
      </c>
      <c r="C75" s="36">
        <v>230812.4</v>
      </c>
      <c r="D75" s="36">
        <v>230812.4</v>
      </c>
    </row>
    <row r="76" spans="1:4" s="14" customFormat="1" ht="112.5" hidden="1" customHeight="1" x14ac:dyDescent="0.2">
      <c r="A76" s="34" t="s">
        <v>137</v>
      </c>
      <c r="B76" s="37" t="s">
        <v>134</v>
      </c>
      <c r="C76" s="36">
        <v>8831.7999999999993</v>
      </c>
      <c r="D76" s="36">
        <v>9185.1</v>
      </c>
    </row>
    <row r="77" spans="1:4" s="14" customFormat="1" ht="80.25" hidden="1" customHeight="1" x14ac:dyDescent="0.2">
      <c r="A77" s="34" t="s">
        <v>138</v>
      </c>
      <c r="B77" s="37" t="s">
        <v>134</v>
      </c>
      <c r="C77" s="36">
        <v>750.7</v>
      </c>
      <c r="D77" s="36">
        <v>752</v>
      </c>
    </row>
    <row r="78" spans="1:4" s="14" customFormat="1" ht="63" hidden="1" customHeight="1" x14ac:dyDescent="0.2">
      <c r="A78" s="34" t="s">
        <v>139</v>
      </c>
      <c r="B78" s="37" t="s">
        <v>134</v>
      </c>
      <c r="C78" s="36">
        <v>378.6</v>
      </c>
      <c r="D78" s="36">
        <v>378.6</v>
      </c>
    </row>
    <row r="79" spans="1:4" s="14" customFormat="1" ht="62.25" hidden="1" customHeight="1" x14ac:dyDescent="0.2">
      <c r="A79" s="34" t="s">
        <v>140</v>
      </c>
      <c r="B79" s="37" t="s">
        <v>134</v>
      </c>
      <c r="C79" s="36">
        <v>363.3</v>
      </c>
      <c r="D79" s="36">
        <v>363.3</v>
      </c>
    </row>
    <row r="80" spans="1:4" s="14" customFormat="1" ht="129" hidden="1" customHeight="1" x14ac:dyDescent="0.2">
      <c r="A80" s="34" t="s">
        <v>141</v>
      </c>
      <c r="B80" s="37" t="s">
        <v>134</v>
      </c>
      <c r="C80" s="36">
        <v>230.9</v>
      </c>
      <c r="D80" s="36">
        <v>230.9</v>
      </c>
    </row>
    <row r="81" spans="1:4" s="14" customFormat="1" ht="63.75" hidden="1" customHeight="1" x14ac:dyDescent="0.2">
      <c r="A81" s="34" t="s">
        <v>142</v>
      </c>
      <c r="B81" s="37" t="s">
        <v>134</v>
      </c>
      <c r="C81" s="36">
        <v>363.3</v>
      </c>
      <c r="D81" s="36">
        <v>363.3</v>
      </c>
    </row>
    <row r="82" spans="1:4" s="14" customFormat="1" ht="79.5" hidden="1" customHeight="1" x14ac:dyDescent="0.2">
      <c r="A82" s="34" t="s">
        <v>143</v>
      </c>
      <c r="B82" s="37" t="s">
        <v>134</v>
      </c>
      <c r="C82" s="36">
        <v>5108.3</v>
      </c>
      <c r="D82" s="36">
        <v>5108.3</v>
      </c>
    </row>
    <row r="83" spans="1:4" s="14" customFormat="1" ht="48.75" hidden="1" customHeight="1" x14ac:dyDescent="0.2">
      <c r="A83" s="34" t="s">
        <v>144</v>
      </c>
      <c r="B83" s="37" t="s">
        <v>134</v>
      </c>
      <c r="C83" s="36">
        <v>157.5</v>
      </c>
      <c r="D83" s="36">
        <v>157.5</v>
      </c>
    </row>
    <row r="84" spans="1:4" s="14" customFormat="1" ht="110.25" hidden="1" x14ac:dyDescent="0.2">
      <c r="A84" s="34" t="s">
        <v>145</v>
      </c>
      <c r="B84" s="37" t="s">
        <v>134</v>
      </c>
      <c r="C84" s="36">
        <v>1986</v>
      </c>
      <c r="D84" s="36">
        <v>1986</v>
      </c>
    </row>
    <row r="85" spans="1:4" s="14" customFormat="1" ht="78.75" hidden="1" customHeight="1" x14ac:dyDescent="0.2">
      <c r="A85" s="34" t="s">
        <v>146</v>
      </c>
      <c r="B85" s="37" t="s">
        <v>134</v>
      </c>
      <c r="C85" s="36">
        <v>0.54</v>
      </c>
      <c r="D85" s="36">
        <v>0.54</v>
      </c>
    </row>
    <row r="86" spans="1:4" s="14" customFormat="1" ht="141.75" hidden="1" x14ac:dyDescent="0.2">
      <c r="A86" s="34" t="s">
        <v>147</v>
      </c>
      <c r="B86" s="37" t="s">
        <v>134</v>
      </c>
      <c r="C86" s="36">
        <v>1096.9000000000001</v>
      </c>
      <c r="D86" s="36">
        <v>1096.9000000000001</v>
      </c>
    </row>
    <row r="87" spans="1:4" s="14" customFormat="1" ht="145.5" hidden="1" customHeight="1" x14ac:dyDescent="0.2">
      <c r="A87" s="34" t="s">
        <v>148</v>
      </c>
      <c r="B87" s="37" t="s">
        <v>134</v>
      </c>
      <c r="C87" s="36">
        <v>1047.2</v>
      </c>
      <c r="D87" s="36">
        <v>1047.2</v>
      </c>
    </row>
    <row r="88" spans="1:4" s="14" customFormat="1" ht="65.25" hidden="1" customHeight="1" x14ac:dyDescent="0.2">
      <c r="A88" s="34" t="s">
        <v>149</v>
      </c>
      <c r="B88" s="37" t="s">
        <v>134</v>
      </c>
      <c r="C88" s="36">
        <v>1469.6</v>
      </c>
      <c r="D88" s="36">
        <v>1529.7</v>
      </c>
    </row>
    <row r="89" spans="1:4" s="14" customFormat="1" ht="94.5" hidden="1" x14ac:dyDescent="0.2">
      <c r="A89" s="34" t="s">
        <v>150</v>
      </c>
      <c r="B89" s="37" t="s">
        <v>134</v>
      </c>
      <c r="C89" s="36">
        <v>2.5</v>
      </c>
      <c r="D89" s="36">
        <v>2.5</v>
      </c>
    </row>
    <row r="90" spans="1:4" s="14" customFormat="1" ht="114" hidden="1" customHeight="1" x14ac:dyDescent="0.2">
      <c r="A90" s="34" t="s">
        <v>151</v>
      </c>
      <c r="B90" s="37" t="s">
        <v>134</v>
      </c>
      <c r="C90" s="36">
        <v>3883.9</v>
      </c>
      <c r="D90" s="36">
        <v>3894.1</v>
      </c>
    </row>
    <row r="91" spans="1:4" s="14" customFormat="1" ht="78.75" hidden="1" x14ac:dyDescent="0.2">
      <c r="A91" s="34" t="s">
        <v>152</v>
      </c>
      <c r="B91" s="37" t="s">
        <v>153</v>
      </c>
      <c r="C91" s="36">
        <v>2273</v>
      </c>
      <c r="D91" s="36">
        <v>2273</v>
      </c>
    </row>
    <row r="92" spans="1:4" s="14" customFormat="1" ht="129" hidden="1" customHeight="1" x14ac:dyDescent="0.2">
      <c r="A92" s="34" t="s">
        <v>154</v>
      </c>
      <c r="B92" s="37" t="s">
        <v>155</v>
      </c>
      <c r="C92" s="36">
        <v>24326.2</v>
      </c>
      <c r="D92" s="36">
        <v>25299.3</v>
      </c>
    </row>
    <row r="93" spans="1:4" s="14" customFormat="1" ht="98.25" hidden="1" customHeight="1" x14ac:dyDescent="0.2">
      <c r="A93" s="34" t="s">
        <v>156</v>
      </c>
      <c r="B93" s="37" t="s">
        <v>157</v>
      </c>
      <c r="C93" s="36">
        <v>1666.7</v>
      </c>
      <c r="D93" s="36">
        <v>1734.2</v>
      </c>
    </row>
    <row r="94" spans="1:4" s="14" customFormat="1" ht="78.75" hidden="1" x14ac:dyDescent="0.2">
      <c r="A94" s="34" t="s">
        <v>158</v>
      </c>
      <c r="B94" s="37" t="s">
        <v>159</v>
      </c>
      <c r="C94" s="36">
        <v>581.6</v>
      </c>
      <c r="D94" s="36">
        <v>34.5</v>
      </c>
    </row>
    <row r="95" spans="1:4" s="14" customFormat="1" ht="159" hidden="1" customHeight="1" x14ac:dyDescent="0.2">
      <c r="A95" s="34" t="s">
        <v>160</v>
      </c>
      <c r="B95" s="37" t="s">
        <v>161</v>
      </c>
      <c r="C95" s="36">
        <v>36169.599999999999</v>
      </c>
      <c r="D95" s="36">
        <v>36169.599999999999</v>
      </c>
    </row>
    <row r="96" spans="1:4" s="14" customFormat="1" ht="51" hidden="1" customHeight="1" x14ac:dyDescent="0.2">
      <c r="A96" s="34" t="s">
        <v>162</v>
      </c>
      <c r="B96" s="37" t="s">
        <v>163</v>
      </c>
      <c r="C96" s="36">
        <v>2844.9</v>
      </c>
      <c r="D96" s="36">
        <v>3410.9</v>
      </c>
    </row>
    <row r="97" spans="1:4" s="14" customFormat="1" ht="20.25" hidden="1" customHeight="1" x14ac:dyDescent="0.2">
      <c r="A97" s="39" t="s">
        <v>164</v>
      </c>
      <c r="B97" s="38" t="s">
        <v>165</v>
      </c>
      <c r="C97" s="33">
        <f>SUM(C98:C100)</f>
        <v>272336.8</v>
      </c>
      <c r="D97" s="33">
        <f>SUM(D98:D100)</f>
        <v>281235.30000000005</v>
      </c>
    </row>
    <row r="98" spans="1:4" s="14" customFormat="1" ht="35.25" hidden="1" customHeight="1" x14ac:dyDescent="0.2">
      <c r="A98" s="34" t="s">
        <v>166</v>
      </c>
      <c r="B98" s="37" t="s">
        <v>167</v>
      </c>
      <c r="C98" s="36">
        <f>137339.4+134997.4</f>
        <v>272336.8</v>
      </c>
      <c r="D98" s="36">
        <f>98956+13445.7+32120+136713.6</f>
        <v>281235.30000000005</v>
      </c>
    </row>
    <row r="99" spans="1:4" s="14" customFormat="1" ht="19.5" hidden="1" customHeight="1" x14ac:dyDescent="0.2">
      <c r="A99" s="34"/>
      <c r="B99" s="37"/>
      <c r="C99" s="36"/>
      <c r="D99" s="36"/>
    </row>
    <row r="100" spans="1:4" s="43" customFormat="1" ht="33" hidden="1" customHeight="1" x14ac:dyDescent="0.2">
      <c r="A100" s="40" t="s">
        <v>168</v>
      </c>
      <c r="B100" s="41" t="s">
        <v>169</v>
      </c>
      <c r="C100" s="42"/>
      <c r="D100" s="42"/>
    </row>
    <row r="101" spans="1:4" s="47" customFormat="1" ht="18.75" x14ac:dyDescent="0.2">
      <c r="A101" s="44" t="s">
        <v>170</v>
      </c>
      <c r="B101" s="45"/>
      <c r="C101" s="46">
        <f>C7+C62</f>
        <v>2203094.8069000002</v>
      </c>
      <c r="D101" s="46">
        <f>D7+D62</f>
        <v>2020337.3400000003</v>
      </c>
    </row>
    <row r="102" spans="1:4" s="47" customFormat="1" x14ac:dyDescent="0.2">
      <c r="A102" s="48"/>
      <c r="B102" s="49"/>
      <c r="C102" s="50"/>
    </row>
    <row r="103" spans="1:4" x14ac:dyDescent="0.2">
      <c r="A103" s="9"/>
      <c r="B103" s="51"/>
      <c r="C103" s="52"/>
      <c r="D103" s="52"/>
    </row>
    <row r="107" spans="1:4" x14ac:dyDescent="0.2">
      <c r="C107" s="53"/>
    </row>
    <row r="109" spans="1:4" x14ac:dyDescent="0.2">
      <c r="C109" s="53"/>
      <c r="D109" s="53"/>
    </row>
    <row r="110" spans="1:4" x14ac:dyDescent="0.2">
      <c r="D110" s="54"/>
    </row>
  </sheetData>
  <mergeCells count="4">
    <mergeCell ref="A3:D3"/>
    <mergeCell ref="A5:A6"/>
    <mergeCell ref="B5:B6"/>
    <mergeCell ref="C5:D5"/>
  </mergeCells>
  <hyperlinks>
    <hyperlink ref="A54" r:id="rId1" display="consultantplus://offline/ref=C31AE70939E8C1FEAE7E12D77BE19C0BB45117F98D55E25AA4F7AB0C0A702987FB449D9A1216CFA21B8414551CEFF353997B4E635AA699E011nAH"/>
  </hyperlinks>
  <pageMargins left="0.55118110236220474" right="0.27559055118110237" top="0.35433070866141736" bottom="0.27559055118110237" header="0.15748031496062992" footer="0.15748031496062992"/>
  <pageSetup paperSize="9" scale="80" fitToHeight="8" orientation="portrait" horizontalDpi="4294967294" verticalDpi="4294967294" r:id="rId2"/>
  <headerFooter alignWithMargins="0"/>
  <rowBreaks count="2" manualBreakCount="2">
    <brk id="32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Гарипова Алсу Ильдусовна</dc:creator>
  <cp:lastModifiedBy>Гарипова Алсу Ильдусовна</cp:lastModifiedBy>
  <cp:lastPrinted>2021-03-05T11:46:19Z</cp:lastPrinted>
  <dcterms:created xsi:type="dcterms:W3CDTF">2021-03-02T11:12:04Z</dcterms:created>
  <dcterms:modified xsi:type="dcterms:W3CDTF">2021-03-05T11:46:33Z</dcterms:modified>
</cp:coreProperties>
</file>