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11640" activeTab="1"/>
  </bookViews>
  <sheets>
    <sheet name="2015" sheetId="1" r:id="rId1"/>
    <sheet name="2016-2017" sheetId="2" r:id="rId2"/>
  </sheets>
  <definedNames>
    <definedName name="_xlnm.Print_Area" localSheetId="0">'2015'!$A$1:$D$87</definedName>
    <definedName name="_xlnm.Print_Area" localSheetId="1">'2016-2017'!$A$1:$F$78</definedName>
  </definedNames>
  <calcPr fullCalcOnLoad="1"/>
</workbook>
</file>

<file path=xl/sharedStrings.xml><?xml version="1.0" encoding="utf-8"?>
<sst xmlns="http://schemas.openxmlformats.org/spreadsheetml/2006/main" count="316" uniqueCount="161">
  <si>
    <t>тыс.руб.</t>
  </si>
  <si>
    <t>Сумма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</si>
  <si>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</si>
  <si>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</si>
  <si>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</si>
  <si>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</si>
  <si>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</si>
  <si>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</si>
  <si>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Налоговые и неналоговые доходы</t>
  </si>
  <si>
    <t>Наименование</t>
  </si>
  <si>
    <t>Код дохода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</si>
  <si>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</si>
  <si>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</si>
  <si>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</si>
  <si>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</si>
  <si>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</si>
  <si>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</si>
  <si>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</si>
  <si>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Субвенции всего:</t>
  </si>
  <si>
    <t xml:space="preserve"> Субсидии всего:</t>
  </si>
  <si>
    <t>Всего доходов:</t>
  </si>
  <si>
    <t>Таблица 1</t>
  </si>
  <si>
    <t>к решению Совета</t>
  </si>
  <si>
    <t xml:space="preserve">Елабужского муниципального района </t>
  </si>
  <si>
    <t>Безвозмездные поступления</t>
  </si>
  <si>
    <t>Субсидии Бюджету района из бюджета Республики Татарстан</t>
  </si>
  <si>
    <t xml:space="preserve">Субвенции на реализацию госполномочий в области ЖКХ  </t>
  </si>
  <si>
    <t>Межбюджетные трансферты всего:</t>
  </si>
  <si>
    <t>809 200 00000 00 0000 000</t>
  </si>
  <si>
    <t>809 202 02000 00 0000 151</t>
  </si>
  <si>
    <t>809 202 02999 05 0000 151</t>
  </si>
  <si>
    <t>809 202 03000 00 0000 151</t>
  </si>
  <si>
    <t xml:space="preserve">Субвенции на реализацию государственных полномочий по расчету и предоставлению дотаций поселениям из РФФП поселений </t>
  </si>
  <si>
    <t>809 202 03024 05 0000 151</t>
  </si>
  <si>
    <t>809 202 03003 05 0000 151</t>
  </si>
  <si>
    <t>809 202 03015 05 0000 151</t>
  </si>
  <si>
    <t>809 202 04000 00 0000 151</t>
  </si>
  <si>
    <t>809 202 04025 05 0000 151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</si>
  <si>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</si>
  <si>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803 1 11 05035 05 0000 120</t>
  </si>
  <si>
    <t>000 1 00 00000 00 0000 000</t>
  </si>
  <si>
    <t>182 1 01 00000 00 0000 000</t>
  </si>
  <si>
    <t>182 1 01 02000 01 0000 110</t>
  </si>
  <si>
    <t>182 1 05 00000 00 0000 000</t>
  </si>
  <si>
    <t>182 1 05 01000 00 0000 110</t>
  </si>
  <si>
    <t>000 1 08 00000 00 0000 000</t>
  </si>
  <si>
    <t>182 1 08 03010 01 0000 110</t>
  </si>
  <si>
    <t>000 1 11 00000 00 0000 000</t>
  </si>
  <si>
    <t>000 1 12 00000 00 0000 000</t>
  </si>
  <si>
    <t>000 1 14 00000 00 0000 000</t>
  </si>
  <si>
    <t>000 1 16 00000 00 0000 000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</si>
  <si>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</si>
  <si>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</si>
  <si>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</si>
  <si>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803 1 11 05013 10 0000 120</t>
  </si>
  <si>
    <t>803 1 14 02053 05 0000 410</t>
  </si>
  <si>
    <t xml:space="preserve">Субсидии на выравнивание бюджетной обеспеченности и предоставление иных межбюджетных трансфертов поселений, входящих в состав муниципального района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</si>
  <si>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</si>
  <si>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000 1 16 08000 01 0000 140</t>
  </si>
  <si>
    <t xml:space="preserve">Субвенции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осуществлению первичного воинского учета на территориях, на которых отсутствуют военные комиссариаты 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</si>
  <si>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</si>
  <si>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</si>
  <si>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809 202 03024 0000 051</t>
  </si>
  <si>
    <t xml:space="preserve">Субвенции на реализацию государственных полномочий по образованию и организации деятельности комиссий по делам несовершеннолетних и защите их прав </t>
  </si>
  <si>
    <t>Субвенции на реализацию государственных полномочий по образованию и организации деятельности административных комиссий</t>
  </si>
  <si>
    <t xml:space="preserve">Субвенции на реализацию государственных полномочий в области государственной молодежной политики </t>
  </si>
  <si>
    <t xml:space="preserve">Субвенции на реализацию государственных полномочий в области образования </t>
  </si>
  <si>
    <t>Субвенции на реализацию государственных полномочий по методическому и информационно - технологическому обеспечению образовательной деятельности</t>
  </si>
  <si>
    <t xml:space="preserve">Субвенции на реализацию государственных полномочий в области архивного дела </t>
  </si>
  <si>
    <t xml:space="preserve">Субвенции на реализацию государственных полномочий по организации и осуществлению деятельности по опеке и попечительству </t>
  </si>
  <si>
    <t>Субвенции на реализацию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</si>
  <si>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Субвенции на реализацию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</si>
  <si>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реализацию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</si>
  <si>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 xml:space="preserve">Субвенция на отлов, содержание и регулирование численности безнадзорных животных </t>
  </si>
  <si>
    <t>Налоги на товары (работы, услуги), реализуемые на территории Российской Федерации</t>
  </si>
  <si>
    <t>100 1 03 00000 00 0000 000</t>
  </si>
  <si>
    <t>Налог, взимаемый в связи с применением патентной системы налогообложения</t>
  </si>
  <si>
    <t>182 1 05 04000 02 0000 110</t>
  </si>
  <si>
    <t>Государственная пошлина за выдачу разрешения на установку рекламной конструкции</t>
  </si>
  <si>
    <t>809 1 08 07150 01 0000 110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</si>
  <si>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</si>
  <si>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803 1 11 07015 05 0000 120</t>
  </si>
  <si>
    <t>Плата за выбросы загрязняющих веществ в атмосферный воздух стационарными объектами</t>
  </si>
  <si>
    <t>048 1 12 01010 01 0000 120</t>
  </si>
  <si>
    <t>Плата за выбросы загрязняющих веществ в атмосферный воздух передвижными объектами</t>
  </si>
  <si>
    <t>048 1 12 01020 01 0000 120</t>
  </si>
  <si>
    <t>Плата за сбросы загрязняющих веществ в водные объекты</t>
  </si>
  <si>
    <t>048 1 12 01030 01 0000 120</t>
  </si>
  <si>
    <t>Плата за размещение отходов производства и потребления</t>
  </si>
  <si>
    <t>048 1 12 01040 01 0000 120</t>
  </si>
  <si>
    <t>048 1 12 01070 01 0000 120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</si>
  <si>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</si>
  <si>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</si>
  <si>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 получателями средств бюджетов муниципальных районов</t>
  </si>
  <si>
    <t>809 1 13 01995 05 0000 130</t>
  </si>
  <si>
    <t>182 1 16 03010 01 6000 140</t>
  </si>
  <si>
    <t>182 1 16 03030 01 6000 140</t>
  </si>
  <si>
    <t>182 1 16 06000 01 6000 140</t>
  </si>
  <si>
    <t>048 1 16 25020 01 6000 140</t>
  </si>
  <si>
    <t>141 1 16 28000 01 6000 140</t>
  </si>
  <si>
    <t>161 1 16 33050 05 6000 140</t>
  </si>
  <si>
    <t>Субсидии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общеобразовательных программам в муниципальных образовательных организациях,  организацию предоставления дополнительного образования детей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организациях, а также на организацию отдыха детей в каникулярное время</t>
  </si>
  <si>
    <t>Субвенции на реализацию государственных полномочий по государственной регистрации актов гражданского состояния</t>
  </si>
  <si>
    <t>Приложение № 2</t>
  </si>
  <si>
    <t>809 202 04014 05 0000 151</t>
  </si>
  <si>
    <t>Межбюджетные трансферты на комплектование книжных фондов библиотек</t>
  </si>
  <si>
    <t>Объемы прогнозируемых доходов Бюджета района на 2015 год</t>
  </si>
  <si>
    <t>188 1 16 21050 05 6000 140</t>
  </si>
  <si>
    <t>000 1 16 25060 01 6000 140</t>
  </si>
  <si>
    <t>188 1 16 43000 01 6000 140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</si>
  <si>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</si>
  <si>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</si>
  <si>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Прочие межбюджетные трансферты</t>
  </si>
  <si>
    <t>809 202 04999 05 0000 151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</si>
  <si>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</si>
  <si>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</si>
  <si>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182 1 05 02000 02 0000 110</t>
  </si>
  <si>
    <t>182 1 05 03000 01 0000 110</t>
  </si>
  <si>
    <t>803 1 11 05013 13 0000 120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</si>
  <si>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</si>
  <si>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</si>
  <si>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</si>
  <si>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803 1 14 06013 13 0000 430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</si>
  <si>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</si>
  <si>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</si>
  <si>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</si>
  <si>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</si>
  <si>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</si>
  <si>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</si>
  <si>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</si>
  <si>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</si>
  <si>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</si>
  <si>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</si>
  <si>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</si>
  <si>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100 1 03 02260 01 0000 110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</si>
  <si>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</si>
  <si>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</si>
  <si>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Таблица 2</t>
  </si>
  <si>
    <t xml:space="preserve">           Объемы прогнозируемых доходов Бюджета района на 2016-2017 годы</t>
  </si>
  <si>
    <t>Действующая редакция</t>
  </si>
  <si>
    <t>Плановый период</t>
  </si>
  <si>
    <t>2016 год</t>
  </si>
  <si>
    <t>2017 год</t>
  </si>
  <si>
    <t xml:space="preserve"> 182 1 01 00000 00 0000 000</t>
  </si>
  <si>
    <t xml:space="preserve"> 182 1 01 02000 01 0000 110</t>
  </si>
  <si>
    <t>182 1 03 00000 00 0000 000</t>
  </si>
  <si>
    <t xml:space="preserve"> 182 1 05 00000 00 0000 000</t>
  </si>
  <si>
    <t xml:space="preserve"> 182 1 05 01000 00 0000 110</t>
  </si>
  <si>
    <t xml:space="preserve"> 182 1 05 02000 00 0000 110</t>
  </si>
  <si>
    <t>182 1 05 03000 00 0000 110</t>
  </si>
  <si>
    <t>Дотации бюджетам муниципальных районов на выравнивание бюджетной обеспеченности</t>
  </si>
  <si>
    <t>809 202 01001 05 0000 151</t>
  </si>
  <si>
    <t>Субвенция по составлению списков кандидатов в присяжные заседатели федеральных судов общей юрисдикции РФ</t>
  </si>
  <si>
    <t>809 202 03007 05 0000 151</t>
  </si>
  <si>
    <t>Субсидии педагогическим работникам – молодым специалистам в области молодежной политики</t>
  </si>
  <si>
    <t xml:space="preserve">Субсидии на поддержку тренеров-преподавателей за подготовку высококвалифицированных спортсменов </t>
  </si>
  <si>
    <t>На увеличение объема финансового обеспечения МБДОУ "Детский сад №32 "Садко"</t>
  </si>
  <si>
    <t>809 202 04012 05 0000 151</t>
  </si>
  <si>
    <t>На проведение мероприятий по повышению противокриминальной защищенности административных зданий сельских поселений (РКМ РТ №75 от 23.01.2015г.)</t>
  </si>
  <si>
    <t>от "___" _____________ 2015 г. № ___</t>
  </si>
  <si>
    <t>( в части вносимых изменений)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</si>
</sst>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/>
    </xf>
    <xf numFmtId="0" fontId="4" fillId="0" borderId="11" xfId="53" applyFont="1" applyFill="1" applyBorder="1" applyAlignment="1">
      <alignment horizontal="justify" vertical="top" wrapText="1"/>
      <protection/>
    </xf>
    <xf numFmtId="0" fontId="5" fillId="0" borderId="11" xfId="0" applyFont="1" applyFill="1" applyBorder="1" applyAlignment="1">
      <alignment horizontal="left" vertical="center" wrapText="1"/>
    </xf>
    <xf numFmtId="173" fontId="5" fillId="0" borderId="12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justify" vertical="top" wrapText="1"/>
    </xf>
    <xf numFmtId="0" fontId="5" fillId="33" borderId="11" xfId="53" applyFont="1" applyFill="1" applyBorder="1" applyAlignment="1">
      <alignment vertical="top"/>
      <protection/>
    </xf>
    <xf numFmtId="0" fontId="5" fillId="0" borderId="11" xfId="53" applyFont="1" applyFill="1" applyBorder="1" applyAlignment="1">
      <alignment horizontal="justify" vertical="top" wrapText="1"/>
      <protection/>
    </xf>
    <xf numFmtId="0" fontId="4" fillId="0" borderId="11" xfId="53" applyFont="1" applyBorder="1" applyAlignment="1">
      <alignment horizontal="justify" vertical="center" wrapText="1"/>
      <protection/>
    </xf>
    <xf numFmtId="0" fontId="4" fillId="0" borderId="11" xfId="53" applyFont="1" applyFill="1" applyBorder="1" applyAlignment="1">
      <alignment horizontal="justify" vertical="center" wrapText="1"/>
      <protection/>
    </xf>
    <xf numFmtId="0" fontId="4" fillId="0" borderId="11" xfId="53" applyFont="1" applyBorder="1" applyAlignment="1">
      <alignment horizontal="justify" vertical="top" wrapText="1"/>
      <protection/>
    </xf>
    <xf numFmtId="0" fontId="5" fillId="0" borderId="11" xfId="53" applyFont="1" applyBorder="1" applyAlignment="1">
      <alignment horizontal="justify" vertical="center" wrapText="1"/>
      <protection/>
    </xf>
    <xf numFmtId="0" fontId="5" fillId="33" borderId="13" xfId="53" applyFont="1" applyFill="1" applyBorder="1" applyAlignment="1">
      <alignment horizontal="justify" vertical="top" wrapText="1"/>
      <protection/>
    </xf>
    <xf numFmtId="49" fontId="4" fillId="33" borderId="14" xfId="0" applyNumberFormat="1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/>
    </xf>
    <xf numFmtId="173" fontId="4" fillId="0" borderId="12" xfId="0" applyNumberFormat="1" applyFont="1" applyFill="1" applyBorder="1" applyAlignment="1">
      <alignment horizontal="center" vertical="top"/>
    </xf>
    <xf numFmtId="173" fontId="5" fillId="34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wrapText="1"/>
    </xf>
    <xf numFmtId="173" fontId="7" fillId="33" borderId="10" xfId="0" applyNumberFormat="1" applyFont="1" applyFill="1" applyBorder="1" applyAlignment="1">
      <alignment horizontal="center" vertical="top"/>
    </xf>
    <xf numFmtId="173" fontId="5" fillId="33" borderId="10" xfId="53" applyNumberFormat="1" applyFont="1" applyFill="1" applyBorder="1" applyAlignment="1">
      <alignment horizontal="center" vertical="top"/>
      <protection/>
    </xf>
    <xf numFmtId="173" fontId="5" fillId="0" borderId="10" xfId="53" applyNumberFormat="1" applyFont="1" applyFill="1" applyBorder="1" applyAlignment="1">
      <alignment horizontal="center" vertical="top"/>
      <protection/>
    </xf>
    <xf numFmtId="173" fontId="4" fillId="0" borderId="10" xfId="53" applyNumberFormat="1" applyFont="1" applyFill="1" applyBorder="1" applyAlignment="1">
      <alignment horizontal="center" vertical="top"/>
      <protection/>
    </xf>
    <xf numFmtId="4" fontId="4" fillId="0" borderId="10" xfId="53" applyNumberFormat="1" applyFont="1" applyFill="1" applyBorder="1" applyAlignment="1">
      <alignment horizontal="center" vertical="top"/>
      <protection/>
    </xf>
    <xf numFmtId="173" fontId="5" fillId="33" borderId="14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5" fillId="35" borderId="11" xfId="0" applyFont="1" applyFill="1" applyBorder="1" applyAlignment="1">
      <alignment horizontal="left" vertical="center" wrapText="1"/>
    </xf>
    <xf numFmtId="0" fontId="5" fillId="35" borderId="10" xfId="0" applyNumberFormat="1" applyFont="1" applyFill="1" applyBorder="1" applyAlignment="1">
      <alignment horizontal="center" vertical="top"/>
    </xf>
    <xf numFmtId="173" fontId="5" fillId="35" borderId="10" xfId="0" applyNumberFormat="1" applyFont="1" applyFill="1" applyBorder="1" applyAlignment="1">
      <alignment horizontal="center" vertical="top"/>
    </xf>
    <xf numFmtId="173" fontId="5" fillId="35" borderId="12" xfId="0" applyNumberFormat="1" applyFont="1" applyFill="1" applyBorder="1" applyAlignment="1">
      <alignment horizontal="center" vertical="top"/>
    </xf>
    <xf numFmtId="0" fontId="4" fillId="35" borderId="11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top"/>
    </xf>
    <xf numFmtId="173" fontId="4" fillId="35" borderId="10" xfId="0" applyNumberFormat="1" applyFont="1" applyFill="1" applyBorder="1" applyAlignment="1">
      <alignment horizontal="center" vertical="top"/>
    </xf>
    <xf numFmtId="173" fontId="4" fillId="35" borderId="12" xfId="0" applyNumberFormat="1" applyFont="1" applyFill="1" applyBorder="1" applyAlignment="1">
      <alignment horizontal="center" vertical="top"/>
    </xf>
    <xf numFmtId="173" fontId="5" fillId="33" borderId="10" xfId="0" applyNumberFormat="1" applyFont="1" applyFill="1" applyBorder="1" applyAlignment="1">
      <alignment horizontal="center" vertical="top"/>
    </xf>
    <xf numFmtId="173" fontId="5" fillId="33" borderId="12" xfId="0" applyNumberFormat="1" applyFont="1" applyFill="1" applyBorder="1" applyAlignment="1">
      <alignment horizontal="center" vertical="top"/>
    </xf>
    <xf numFmtId="0" fontId="5" fillId="36" borderId="11" xfId="53" applyFont="1" applyFill="1" applyBorder="1" applyAlignment="1">
      <alignment horizontal="justify" vertical="center" wrapText="1"/>
      <protection/>
    </xf>
    <xf numFmtId="0" fontId="5" fillId="36" borderId="10" xfId="0" applyNumberFormat="1" applyFont="1" applyFill="1" applyBorder="1" applyAlignment="1">
      <alignment horizontal="center" vertical="top"/>
    </xf>
    <xf numFmtId="173" fontId="5" fillId="36" borderId="10" xfId="0" applyNumberFormat="1" applyFont="1" applyFill="1" applyBorder="1" applyAlignment="1">
      <alignment horizontal="center" vertical="top"/>
    </xf>
    <xf numFmtId="173" fontId="5" fillId="36" borderId="12" xfId="0" applyNumberFormat="1" applyFont="1" applyFill="1" applyBorder="1" applyAlignment="1">
      <alignment horizontal="center" vertical="top"/>
    </xf>
    <xf numFmtId="0" fontId="5" fillId="37" borderId="11" xfId="53" applyFont="1" applyFill="1" applyBorder="1" applyAlignment="1">
      <alignment horizontal="justify" vertical="top" wrapText="1"/>
      <protection/>
    </xf>
    <xf numFmtId="0" fontId="5" fillId="37" borderId="10" xfId="0" applyNumberFormat="1" applyFont="1" applyFill="1" applyBorder="1" applyAlignment="1">
      <alignment horizontal="center" vertical="top" wrapText="1"/>
    </xf>
    <xf numFmtId="173" fontId="5" fillId="37" borderId="10" xfId="53" applyNumberFormat="1" applyFont="1" applyFill="1" applyBorder="1" applyAlignment="1">
      <alignment horizontal="center" vertical="top"/>
      <protection/>
    </xf>
    <xf numFmtId="173" fontId="5" fillId="37" borderId="12" xfId="53" applyNumberFormat="1" applyFont="1" applyFill="1" applyBorder="1" applyAlignment="1">
      <alignment horizontal="center" vertical="top"/>
      <protection/>
    </xf>
    <xf numFmtId="173" fontId="4" fillId="38" borderId="12" xfId="0" applyNumberFormat="1" applyFont="1" applyFill="1" applyBorder="1" applyAlignment="1">
      <alignment horizontal="center" vertical="top"/>
    </xf>
    <xf numFmtId="0" fontId="5" fillId="37" borderId="11" xfId="53" applyFont="1" applyFill="1" applyBorder="1" applyAlignment="1">
      <alignment vertical="top"/>
      <protection/>
    </xf>
    <xf numFmtId="49" fontId="5" fillId="37" borderId="10" xfId="0" applyNumberFormat="1" applyFont="1" applyFill="1" applyBorder="1" applyAlignment="1">
      <alignment horizontal="center" vertical="top" wrapText="1"/>
    </xf>
    <xf numFmtId="173" fontId="4" fillId="0" borderId="12" xfId="0" applyNumberFormat="1" applyFont="1" applyFill="1" applyBorder="1" applyAlignment="1">
      <alignment horizontal="center" vertical="top" wrapText="1"/>
    </xf>
    <xf numFmtId="173" fontId="4" fillId="0" borderId="12" xfId="53" applyNumberFormat="1" applyFont="1" applyFill="1" applyBorder="1" applyAlignment="1">
      <alignment horizontal="center" vertical="top"/>
      <protection/>
    </xf>
    <xf numFmtId="4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4" fontId="5" fillId="0" borderId="10" xfId="53" applyNumberFormat="1" applyFont="1" applyFill="1" applyBorder="1" applyAlignment="1">
      <alignment horizontal="center" vertical="top"/>
      <protection/>
    </xf>
    <xf numFmtId="4" fontId="5" fillId="0" borderId="12" xfId="0" applyNumberFormat="1" applyFont="1" applyFill="1" applyBorder="1" applyAlignment="1">
      <alignment horizontal="center" vertical="top"/>
    </xf>
    <xf numFmtId="173" fontId="0" fillId="0" borderId="0" xfId="0" applyNumberFormat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top"/>
    </xf>
    <xf numFmtId="173" fontId="0" fillId="0" borderId="0" xfId="0" applyNumberFormat="1" applyFill="1" applyAlignment="1">
      <alignment/>
    </xf>
    <xf numFmtId="173" fontId="3" fillId="0" borderId="0" xfId="0" applyNumberFormat="1" applyFont="1" applyFill="1" applyAlignment="1">
      <alignment/>
    </xf>
    <xf numFmtId="4" fontId="5" fillId="34" borderId="12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center" vertical="top"/>
    </xf>
    <xf numFmtId="4" fontId="0" fillId="0" borderId="0" xfId="0" applyNumberFormat="1" applyFill="1" applyAlignment="1">
      <alignment/>
    </xf>
    <xf numFmtId="4" fontId="4" fillId="0" borderId="12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/>
    </xf>
    <xf numFmtId="4" fontId="5" fillId="33" borderId="14" xfId="0" applyNumberFormat="1" applyFont="1" applyFill="1" applyBorder="1" applyAlignment="1">
      <alignment horizontal="center" vertical="top"/>
    </xf>
    <xf numFmtId="0" fontId="5" fillId="0" borderId="11" xfId="53" applyFont="1" applyFill="1" applyBorder="1" applyAlignment="1">
      <alignment vertical="top"/>
      <protection/>
    </xf>
    <xf numFmtId="0" fontId="5" fillId="0" borderId="11" xfId="53" applyFont="1" applyFill="1" applyBorder="1" applyAlignment="1">
      <alignment horizontal="justify" vertical="center" wrapText="1"/>
      <protection/>
    </xf>
    <xf numFmtId="0" fontId="4" fillId="0" borderId="11" xfId="53" applyFont="1" applyFill="1" applyBorder="1" applyAlignment="1">
      <alignment horizontal="left" vertical="justify" wrapText="1"/>
      <protection/>
    </xf>
    <xf numFmtId="173" fontId="0" fillId="0" borderId="0" xfId="0" applyNumberFormat="1" applyAlignment="1">
      <alignment/>
    </xf>
    <xf numFmtId="173" fontId="4" fillId="0" borderId="10" xfId="0" applyNumberFormat="1" applyFont="1" applyFill="1" applyBorder="1" applyAlignment="1">
      <alignment horizontal="center" vertical="top"/>
    </xf>
    <xf numFmtId="4" fontId="5" fillId="33" borderId="15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" fontId="5" fillId="33" borderId="12" xfId="53" applyNumberFormat="1" applyFont="1" applyFill="1" applyBorder="1" applyAlignment="1">
      <alignment horizontal="center" vertical="top"/>
      <protection/>
    </xf>
    <xf numFmtId="4" fontId="5" fillId="0" borderId="12" xfId="53" applyNumberFormat="1" applyFont="1" applyFill="1" applyBorder="1" applyAlignment="1">
      <alignment horizontal="center" vertical="top"/>
      <protection/>
    </xf>
    <xf numFmtId="4" fontId="4" fillId="0" borderId="12" xfId="53" applyNumberFormat="1" applyFont="1" applyFill="1" applyBorder="1" applyAlignment="1">
      <alignment horizontal="center" vertical="top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73" fontId="4" fillId="38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view="pageBreakPreview" zoomScaleSheetLayoutView="100" zoomScalePageLayoutView="0" workbookViewId="0" topLeftCell="A1">
      <selection activeCell="A58" sqref="A58"/>
    </sheetView>
  </sheetViews>
  <sheetFormatPr defaultColWidth="9.00390625" defaultRowHeight="12.75"/>
  <cols>
    <col min="1" max="1" width="60.625" style="1" customWidth="1"/>
    <col min="2" max="2" width="37.75390625" style="4" customWidth="1"/>
    <col min="3" max="3" width="13.00390625" style="14" hidden="1" customWidth="1"/>
    <col min="4" max="4" width="16.25390625" style="2" customWidth="1"/>
    <col min="5" max="5" width="11.375" style="2" bestFit="1" customWidth="1"/>
    <col min="6" max="6" width="10.125" style="2" bestFit="1" customWidth="1"/>
    <col min="7" max="16384" width="9.125" style="2" customWidth="1"/>
  </cols>
  <sheetData>
    <row r="1" spans="2:3" ht="15.75" customHeight="1">
      <c r="B1" s="108" t="s">
        <v>103</v>
      </c>
      <c r="C1" s="108"/>
    </row>
    <row r="2" spans="2:3" ht="15.75">
      <c r="B2" s="109" t="s">
        <v>22</v>
      </c>
      <c r="C2" s="109"/>
    </row>
    <row r="3" spans="2:3" ht="15.75">
      <c r="B3" s="109" t="s">
        <v>23</v>
      </c>
      <c r="C3" s="109"/>
    </row>
    <row r="4" spans="2:3" ht="15.75">
      <c r="B4" s="109" t="s">
        <v>159</v>
      </c>
      <c r="C4" s="109"/>
    </row>
    <row r="5" spans="2:3" ht="15.75">
      <c r="B5" s="10"/>
      <c r="C5" s="10"/>
    </row>
    <row r="6" ht="15.75">
      <c r="D6" s="5" t="s">
        <v>21</v>
      </c>
    </row>
    <row r="7" spans="1:3" ht="22.5" customHeight="1">
      <c r="A7" s="110" t="s">
        <v>106</v>
      </c>
      <c r="B7" s="110"/>
      <c r="C7" s="110"/>
    </row>
    <row r="8" spans="1:3" ht="17.25" customHeight="1">
      <c r="A8" s="110" t="s">
        <v>160</v>
      </c>
      <c r="B8" s="110"/>
      <c r="C8" s="110"/>
    </row>
    <row r="9" spans="1:3" ht="18" customHeight="1" thickBot="1">
      <c r="A9" s="6"/>
      <c r="B9" s="7"/>
      <c r="C9" s="5" t="s">
        <v>0</v>
      </c>
    </row>
    <row r="10" spans="1:4" ht="21" customHeight="1">
      <c r="A10" s="106" t="s">
        <v>9</v>
      </c>
      <c r="B10" s="104" t="s">
        <v>10</v>
      </c>
      <c r="C10" s="111" t="s">
        <v>1</v>
      </c>
      <c r="D10" s="112"/>
    </row>
    <row r="11" spans="1:4" ht="32.25" customHeight="1">
      <c r="A11" s="107"/>
      <c r="B11" s="105"/>
      <c r="C11" s="113"/>
      <c r="D11" s="114"/>
    </row>
    <row r="12" spans="1:6" ht="19.5" customHeight="1">
      <c r="A12" s="28" t="s">
        <v>8</v>
      </c>
      <c r="B12" s="29" t="s">
        <v>40</v>
      </c>
      <c r="C12" s="33">
        <f>C13+C15+C20+C25+C28+C33+C39+C41+C44</f>
        <v>586581.6</v>
      </c>
      <c r="D12" s="79">
        <f>D13+D15+D20+D25+D28+D33+D39+D41+D44</f>
        <v>588103</v>
      </c>
      <c r="E12" s="80">
        <f>D12-C12</f>
        <v>1521.4000000000233</v>
      </c>
      <c r="F12" s="77"/>
    </row>
    <row r="13" spans="1:5" ht="18" customHeight="1" hidden="1">
      <c r="A13" s="17" t="s">
        <v>11</v>
      </c>
      <c r="B13" s="15" t="s">
        <v>41</v>
      </c>
      <c r="C13" s="34">
        <f>C14</f>
        <v>459072.6</v>
      </c>
      <c r="D13" s="74">
        <f>D14</f>
        <v>459072.6</v>
      </c>
      <c r="E13" s="81"/>
    </row>
    <row r="14" spans="1:5" ht="17.25" customHeight="1" hidden="1">
      <c r="A14" s="17" t="s">
        <v>12</v>
      </c>
      <c r="B14" s="15" t="s">
        <v>42</v>
      </c>
      <c r="C14" s="35">
        <v>459072.6</v>
      </c>
      <c r="D14" s="82">
        <v>459072.6</v>
      </c>
      <c r="E14" s="81"/>
    </row>
    <row r="15" spans="1:5" ht="30" customHeight="1" hidden="1">
      <c r="A15" s="17" t="s">
        <v>74</v>
      </c>
      <c r="B15" s="15" t="s">
        <v>75</v>
      </c>
      <c r="C15" s="34">
        <f>SUM(C16:C19)</f>
        <v>17300</v>
      </c>
      <c r="D15" s="74">
        <f>SUM(D16:D19)</f>
        <v>17300</v>
      </c>
      <c r="E15" s="81"/>
    </row>
    <row r="16" spans="1:5" ht="78.75" hidden="1">
      <c r="A16" s="30" t="s">
        <v>130</v>
      </c>
      <c r="B16" s="31" t="s">
        <v>129</v>
      </c>
      <c r="C16" s="35">
        <v>6200</v>
      </c>
      <c r="D16" s="82">
        <v>6200</v>
      </c>
      <c r="E16" s="81"/>
    </row>
    <row r="17" spans="1:5" ht="94.5" hidden="1">
      <c r="A17" s="30" t="s">
        <v>131</v>
      </c>
      <c r="B17" s="31" t="s">
        <v>132</v>
      </c>
      <c r="C17" s="35">
        <v>150</v>
      </c>
      <c r="D17" s="82">
        <v>150</v>
      </c>
      <c r="E17" s="81"/>
    </row>
    <row r="18" spans="1:5" ht="81" customHeight="1" hidden="1">
      <c r="A18" s="30" t="s">
        <v>135</v>
      </c>
      <c r="B18" s="31" t="s">
        <v>133</v>
      </c>
      <c r="C18" s="35">
        <v>10950</v>
      </c>
      <c r="D18" s="82">
        <v>10950</v>
      </c>
      <c r="E18" s="81"/>
    </row>
    <row r="19" spans="1:5" ht="81" customHeight="1" hidden="1">
      <c r="A19" s="30" t="s">
        <v>136</v>
      </c>
      <c r="B19" s="31" t="s">
        <v>134</v>
      </c>
      <c r="C19" s="35">
        <v>0</v>
      </c>
      <c r="D19" s="82">
        <v>0</v>
      </c>
      <c r="E19" s="81"/>
    </row>
    <row r="20" spans="1:5" ht="18" customHeight="1" hidden="1">
      <c r="A20" s="17" t="s">
        <v>13</v>
      </c>
      <c r="B20" s="15" t="s">
        <v>43</v>
      </c>
      <c r="C20" s="34">
        <f>SUM(C21:C24)</f>
        <v>65358</v>
      </c>
      <c r="D20" s="74">
        <f>SUM(D21:D24)</f>
        <v>65358</v>
      </c>
      <c r="E20" s="81"/>
    </row>
    <row r="21" spans="1:5" ht="33" customHeight="1" hidden="1">
      <c r="A21" s="30" t="s">
        <v>14</v>
      </c>
      <c r="B21" s="31" t="s">
        <v>44</v>
      </c>
      <c r="C21" s="35">
        <v>20000</v>
      </c>
      <c r="D21" s="82">
        <v>20000</v>
      </c>
      <c r="E21" s="81"/>
    </row>
    <row r="22" spans="1:5" ht="33.75" customHeight="1" hidden="1">
      <c r="A22" s="30" t="s">
        <v>15</v>
      </c>
      <c r="B22" s="31" t="s">
        <v>116</v>
      </c>
      <c r="C22" s="35">
        <v>44500</v>
      </c>
      <c r="D22" s="82">
        <v>44500</v>
      </c>
      <c r="E22" s="81"/>
    </row>
    <row r="23" spans="1:5" ht="21" customHeight="1" hidden="1">
      <c r="A23" s="30" t="s">
        <v>16</v>
      </c>
      <c r="B23" s="31" t="s">
        <v>117</v>
      </c>
      <c r="C23" s="35">
        <v>236</v>
      </c>
      <c r="D23" s="82">
        <v>236</v>
      </c>
      <c r="E23" s="81"/>
    </row>
    <row r="24" spans="1:5" ht="35.25" customHeight="1" hidden="1">
      <c r="A24" s="30" t="s">
        <v>76</v>
      </c>
      <c r="B24" s="31" t="s">
        <v>77</v>
      </c>
      <c r="C24" s="35">
        <v>622</v>
      </c>
      <c r="D24" s="82">
        <v>622</v>
      </c>
      <c r="E24" s="81"/>
    </row>
    <row r="25" spans="1:5" ht="19.5" customHeight="1" hidden="1">
      <c r="A25" s="17" t="s">
        <v>17</v>
      </c>
      <c r="B25" s="15" t="s">
        <v>45</v>
      </c>
      <c r="C25" s="34">
        <f>SUM(C26:C27)</f>
        <v>6551</v>
      </c>
      <c r="D25" s="74">
        <f>SUM(D26:D27)</f>
        <v>6551</v>
      </c>
      <c r="E25" s="81"/>
    </row>
    <row r="26" spans="1:5" ht="46.5" customHeight="1" hidden="1">
      <c r="A26" s="30" t="s">
        <v>38</v>
      </c>
      <c r="B26" s="31" t="s">
        <v>46</v>
      </c>
      <c r="C26" s="35">
        <v>6521</v>
      </c>
      <c r="D26" s="82">
        <v>6521</v>
      </c>
      <c r="E26" s="81"/>
    </row>
    <row r="27" spans="1:5" ht="32.25" customHeight="1" hidden="1">
      <c r="A27" s="30" t="s">
        <v>78</v>
      </c>
      <c r="B27" s="31" t="s">
        <v>79</v>
      </c>
      <c r="C27" s="35">
        <v>30</v>
      </c>
      <c r="D27" s="82">
        <v>30</v>
      </c>
      <c r="E27" s="81"/>
    </row>
    <row r="28" spans="1:5" ht="35.25" customHeight="1">
      <c r="A28" s="17" t="s">
        <v>5</v>
      </c>
      <c r="B28" s="15" t="s">
        <v>47</v>
      </c>
      <c r="C28" s="34">
        <f>SUM(C29:C32)</f>
        <v>12174</v>
      </c>
      <c r="D28" s="74">
        <f>SUM(D29:D32)</f>
        <v>13695.4</v>
      </c>
      <c r="E28" s="81"/>
    </row>
    <row r="29" spans="1:5" ht="96.75" customHeight="1" hidden="1">
      <c r="A29" s="30" t="s">
        <v>120</v>
      </c>
      <c r="B29" s="31" t="s">
        <v>54</v>
      </c>
      <c r="C29" s="35">
        <v>4322</v>
      </c>
      <c r="D29" s="82">
        <v>4322</v>
      </c>
      <c r="E29" s="81"/>
    </row>
    <row r="30" spans="1:5" ht="96.75" customHeight="1">
      <c r="A30" s="30" t="s">
        <v>119</v>
      </c>
      <c r="B30" s="31" t="s">
        <v>118</v>
      </c>
      <c r="C30" s="35">
        <v>6589</v>
      </c>
      <c r="D30" s="82">
        <f>6589+1521.4</f>
        <v>8110.4</v>
      </c>
      <c r="E30" s="80">
        <v>1521.4</v>
      </c>
    </row>
    <row r="31" spans="1:5" ht="81.75" customHeight="1" hidden="1">
      <c r="A31" s="30" t="s">
        <v>57</v>
      </c>
      <c r="B31" s="31" t="s">
        <v>39</v>
      </c>
      <c r="C31" s="35">
        <v>1153</v>
      </c>
      <c r="D31" s="82">
        <v>1153</v>
      </c>
      <c r="E31" s="81"/>
    </row>
    <row r="32" spans="1:5" ht="65.25" customHeight="1" hidden="1">
      <c r="A32" s="30" t="s">
        <v>80</v>
      </c>
      <c r="B32" s="31" t="s">
        <v>81</v>
      </c>
      <c r="C32" s="35">
        <v>110</v>
      </c>
      <c r="D32" s="82">
        <v>110</v>
      </c>
      <c r="E32" s="81"/>
    </row>
    <row r="33" spans="1:5" ht="19.5" customHeight="1" hidden="1">
      <c r="A33" s="17" t="s">
        <v>6</v>
      </c>
      <c r="B33" s="15" t="s">
        <v>48</v>
      </c>
      <c r="C33" s="34">
        <f>SUM(C34:C38)</f>
        <v>7126</v>
      </c>
      <c r="D33" s="74">
        <f>SUM(D34:D38)</f>
        <v>7126</v>
      </c>
      <c r="E33" s="81"/>
    </row>
    <row r="34" spans="1:5" ht="33" customHeight="1" hidden="1">
      <c r="A34" s="30" t="s">
        <v>82</v>
      </c>
      <c r="B34" s="31" t="s">
        <v>83</v>
      </c>
      <c r="C34" s="35">
        <v>370</v>
      </c>
      <c r="D34" s="82">
        <v>370</v>
      </c>
      <c r="E34" s="81"/>
    </row>
    <row r="35" spans="1:5" ht="33.75" customHeight="1" hidden="1">
      <c r="A35" s="30" t="s">
        <v>84</v>
      </c>
      <c r="B35" s="31" t="s">
        <v>85</v>
      </c>
      <c r="C35" s="35">
        <v>120</v>
      </c>
      <c r="D35" s="82">
        <v>120</v>
      </c>
      <c r="E35" s="81"/>
    </row>
    <row r="36" spans="1:5" ht="16.5" customHeight="1" hidden="1">
      <c r="A36" s="30" t="s">
        <v>86</v>
      </c>
      <c r="B36" s="31" t="s">
        <v>87</v>
      </c>
      <c r="C36" s="35">
        <v>2100</v>
      </c>
      <c r="D36" s="82">
        <v>2100</v>
      </c>
      <c r="E36" s="81"/>
    </row>
    <row r="37" spans="1:5" s="3" customFormat="1" ht="16.5" customHeight="1" hidden="1">
      <c r="A37" s="30" t="s">
        <v>88</v>
      </c>
      <c r="B37" s="31" t="s">
        <v>89</v>
      </c>
      <c r="C37" s="35">
        <v>4266</v>
      </c>
      <c r="D37" s="82">
        <v>4266</v>
      </c>
      <c r="E37" s="83"/>
    </row>
    <row r="38" spans="1:5" s="3" customFormat="1" ht="47.25" customHeight="1" hidden="1">
      <c r="A38" s="30" t="s">
        <v>121</v>
      </c>
      <c r="B38" s="31" t="s">
        <v>90</v>
      </c>
      <c r="C38" s="35">
        <v>270</v>
      </c>
      <c r="D38" s="82">
        <v>270</v>
      </c>
      <c r="E38" s="83"/>
    </row>
    <row r="39" spans="1:5" s="3" customFormat="1" ht="32.25" customHeight="1" hidden="1">
      <c r="A39" s="17" t="s">
        <v>91</v>
      </c>
      <c r="B39" s="15" t="s">
        <v>92</v>
      </c>
      <c r="C39" s="34">
        <f>C40</f>
        <v>0</v>
      </c>
      <c r="D39" s="74">
        <f>D40</f>
        <v>0</v>
      </c>
      <c r="E39" s="83"/>
    </row>
    <row r="40" spans="1:5" s="3" customFormat="1" ht="30.75" customHeight="1" hidden="1">
      <c r="A40" s="30" t="s">
        <v>93</v>
      </c>
      <c r="B40" s="31" t="s">
        <v>94</v>
      </c>
      <c r="C40" s="35">
        <v>0</v>
      </c>
      <c r="D40" s="82">
        <v>0</v>
      </c>
      <c r="E40" s="83"/>
    </row>
    <row r="41" spans="1:5" s="3" customFormat="1" ht="33.75" customHeight="1" hidden="1">
      <c r="A41" s="17" t="s">
        <v>2</v>
      </c>
      <c r="B41" s="15" t="s">
        <v>49</v>
      </c>
      <c r="C41" s="34">
        <f>SUM(C42:C43)</f>
        <v>6000</v>
      </c>
      <c r="D41" s="74">
        <f>SUM(D42:D43)</f>
        <v>6000</v>
      </c>
      <c r="E41" s="83"/>
    </row>
    <row r="42" spans="1:5" s="3" customFormat="1" ht="98.25" customHeight="1" hidden="1">
      <c r="A42" s="30" t="s">
        <v>115</v>
      </c>
      <c r="B42" s="31" t="s">
        <v>55</v>
      </c>
      <c r="C42" s="35">
        <v>1000</v>
      </c>
      <c r="D42" s="82">
        <v>1000</v>
      </c>
      <c r="E42" s="83"/>
    </row>
    <row r="43" spans="1:5" s="3" customFormat="1" ht="46.5" customHeight="1" hidden="1">
      <c r="A43" s="36" t="s">
        <v>123</v>
      </c>
      <c r="B43" s="31" t="s">
        <v>122</v>
      </c>
      <c r="C43" s="35">
        <v>5000</v>
      </c>
      <c r="D43" s="82">
        <v>5000</v>
      </c>
      <c r="E43" s="83"/>
    </row>
    <row r="44" spans="1:5" s="3" customFormat="1" ht="18" customHeight="1" hidden="1">
      <c r="A44" s="17" t="s">
        <v>3</v>
      </c>
      <c r="B44" s="15" t="s">
        <v>50</v>
      </c>
      <c r="C44" s="34">
        <f>SUM(C45:C55)</f>
        <v>13000</v>
      </c>
      <c r="D44" s="74">
        <f>SUM(D45:D55)</f>
        <v>13000</v>
      </c>
      <c r="E44" s="83"/>
    </row>
    <row r="45" spans="1:5" s="3" customFormat="1" ht="78.75" hidden="1">
      <c r="A45" s="30" t="s">
        <v>124</v>
      </c>
      <c r="B45" s="31" t="s">
        <v>95</v>
      </c>
      <c r="C45" s="35">
        <v>500</v>
      </c>
      <c r="D45" s="82">
        <v>500</v>
      </c>
      <c r="E45" s="83"/>
    </row>
    <row r="46" spans="1:5" s="3" customFormat="1" ht="65.25" customHeight="1" hidden="1">
      <c r="A46" s="30" t="s">
        <v>125</v>
      </c>
      <c r="B46" s="31" t="s">
        <v>96</v>
      </c>
      <c r="C46" s="35">
        <v>30</v>
      </c>
      <c r="D46" s="82">
        <v>30</v>
      </c>
      <c r="E46" s="83"/>
    </row>
    <row r="47" spans="1:5" s="3" customFormat="1" ht="66.75" customHeight="1" hidden="1">
      <c r="A47" s="30" t="s">
        <v>4</v>
      </c>
      <c r="B47" s="31" t="s">
        <v>97</v>
      </c>
      <c r="C47" s="35">
        <v>20</v>
      </c>
      <c r="D47" s="82">
        <v>20</v>
      </c>
      <c r="E47" s="83"/>
    </row>
    <row r="48" spans="1:5" s="3" customFormat="1" ht="66" customHeight="1" hidden="1">
      <c r="A48" s="30" t="s">
        <v>126</v>
      </c>
      <c r="B48" s="31" t="s">
        <v>58</v>
      </c>
      <c r="C48" s="35">
        <v>570</v>
      </c>
      <c r="D48" s="82">
        <v>570</v>
      </c>
      <c r="E48" s="83"/>
    </row>
    <row r="49" spans="1:5" s="3" customFormat="1" ht="66" customHeight="1" hidden="1">
      <c r="A49" s="30" t="s">
        <v>127</v>
      </c>
      <c r="B49" s="31" t="s">
        <v>107</v>
      </c>
      <c r="C49" s="35">
        <v>30</v>
      </c>
      <c r="D49" s="82">
        <v>30</v>
      </c>
      <c r="E49" s="83"/>
    </row>
    <row r="50" spans="1:5" s="3" customFormat="1" ht="51" customHeight="1" hidden="1">
      <c r="A50" s="30" t="s">
        <v>128</v>
      </c>
      <c r="B50" s="31" t="s">
        <v>98</v>
      </c>
      <c r="C50" s="35">
        <v>550</v>
      </c>
      <c r="D50" s="82">
        <v>550</v>
      </c>
      <c r="E50" s="83"/>
    </row>
    <row r="51" spans="1:5" s="3" customFormat="1" ht="33" customHeight="1" hidden="1">
      <c r="A51" s="30" t="s">
        <v>51</v>
      </c>
      <c r="B51" s="31" t="s">
        <v>108</v>
      </c>
      <c r="C51" s="35">
        <v>125</v>
      </c>
      <c r="D51" s="82">
        <v>125</v>
      </c>
      <c r="E51" s="83"/>
    </row>
    <row r="52" spans="1:5" s="3" customFormat="1" ht="65.25" customHeight="1" hidden="1">
      <c r="A52" s="30" t="s">
        <v>7</v>
      </c>
      <c r="B52" s="31" t="s">
        <v>99</v>
      </c>
      <c r="C52" s="35">
        <v>600</v>
      </c>
      <c r="D52" s="82">
        <v>600</v>
      </c>
      <c r="E52" s="83"/>
    </row>
    <row r="53" spans="1:5" s="3" customFormat="1" ht="81.75" customHeight="1" hidden="1">
      <c r="A53" s="30" t="s">
        <v>111</v>
      </c>
      <c r="B53" s="31" t="s">
        <v>100</v>
      </c>
      <c r="C53" s="35">
        <v>50</v>
      </c>
      <c r="D53" s="82">
        <v>50</v>
      </c>
      <c r="E53" s="83"/>
    </row>
    <row r="54" spans="1:5" s="3" customFormat="1" ht="79.5" customHeight="1" hidden="1">
      <c r="A54" s="30" t="s">
        <v>110</v>
      </c>
      <c r="B54" s="31" t="s">
        <v>109</v>
      </c>
      <c r="C54" s="35">
        <v>20</v>
      </c>
      <c r="D54" s="82">
        <v>20</v>
      </c>
      <c r="E54" s="83"/>
    </row>
    <row r="55" spans="1:5" s="3" customFormat="1" ht="47.25" customHeight="1" hidden="1">
      <c r="A55" s="30" t="s">
        <v>52</v>
      </c>
      <c r="B55" s="31" t="s">
        <v>53</v>
      </c>
      <c r="C55" s="35">
        <v>10505</v>
      </c>
      <c r="D55" s="82">
        <v>10505</v>
      </c>
      <c r="E55" s="83"/>
    </row>
    <row r="56" spans="1:6" s="3" customFormat="1" ht="20.25" customHeight="1">
      <c r="A56" s="19" t="s">
        <v>24</v>
      </c>
      <c r="B56" s="11" t="s">
        <v>28</v>
      </c>
      <c r="C56" s="37">
        <f>C57+C63+C81</f>
        <v>762493.67</v>
      </c>
      <c r="D56" s="91">
        <f>D57+D63+D81</f>
        <v>777243.823</v>
      </c>
      <c r="E56" s="83">
        <f>E58+E81</f>
        <v>14750.152999999997</v>
      </c>
      <c r="F56" s="78"/>
    </row>
    <row r="57" spans="1:5" ht="18" customHeight="1">
      <c r="A57" s="20" t="s">
        <v>19</v>
      </c>
      <c r="B57" s="12" t="s">
        <v>29</v>
      </c>
      <c r="C57" s="38">
        <f>C58</f>
        <v>201513.5</v>
      </c>
      <c r="D57" s="92">
        <f>D58</f>
        <v>201658.953</v>
      </c>
      <c r="E57" s="81"/>
    </row>
    <row r="58" spans="1:6" ht="33" customHeight="1">
      <c r="A58" s="21" t="s">
        <v>25</v>
      </c>
      <c r="B58" s="13" t="s">
        <v>29</v>
      </c>
      <c r="C58" s="39">
        <f>SUM(C59:C62)</f>
        <v>201513.5</v>
      </c>
      <c r="D58" s="93">
        <f>SUM(D59:D62)</f>
        <v>201658.953</v>
      </c>
      <c r="E58" s="81">
        <f>SUM(E59:E62)</f>
        <v>145.453</v>
      </c>
      <c r="F58" s="77"/>
    </row>
    <row r="59" spans="1:5" ht="47.25" customHeight="1">
      <c r="A59" s="23" t="s">
        <v>56</v>
      </c>
      <c r="B59" s="8" t="s">
        <v>30</v>
      </c>
      <c r="C59" s="40">
        <v>29444.7</v>
      </c>
      <c r="D59" s="94">
        <v>31605.7</v>
      </c>
      <c r="E59" s="81">
        <f>D59-C59</f>
        <v>2161</v>
      </c>
    </row>
    <row r="60" spans="1:5" ht="174.75" customHeight="1">
      <c r="A60" s="23" t="s">
        <v>101</v>
      </c>
      <c r="B60" s="8" t="s">
        <v>30</v>
      </c>
      <c r="C60" s="40">
        <v>172068.8</v>
      </c>
      <c r="D60" s="94">
        <v>169907.8</v>
      </c>
      <c r="E60" s="81">
        <f>D60-C60</f>
        <v>-2161</v>
      </c>
    </row>
    <row r="61" spans="1:5" ht="31.5" customHeight="1">
      <c r="A61" s="95" t="s">
        <v>154</v>
      </c>
      <c r="B61" s="8" t="s">
        <v>30</v>
      </c>
      <c r="C61" s="40">
        <v>0</v>
      </c>
      <c r="D61" s="94">
        <v>1.446</v>
      </c>
      <c r="E61" s="81">
        <f>D61</f>
        <v>1.446</v>
      </c>
    </row>
    <row r="62" spans="1:5" ht="31.5" customHeight="1">
      <c r="A62" s="95" t="s">
        <v>155</v>
      </c>
      <c r="B62" s="8" t="s">
        <v>30</v>
      </c>
      <c r="C62" s="40">
        <v>0</v>
      </c>
      <c r="D62" s="94">
        <v>144.007</v>
      </c>
      <c r="E62" s="81">
        <f>D62</f>
        <v>144.007</v>
      </c>
    </row>
    <row r="63" spans="1:5" ht="17.25" customHeight="1" hidden="1">
      <c r="A63" s="85" t="s">
        <v>18</v>
      </c>
      <c r="B63" s="9" t="s">
        <v>31</v>
      </c>
      <c r="C63" s="39">
        <f>SUM(C64:C80)</f>
        <v>465716.77</v>
      </c>
      <c r="D63" s="93">
        <f>SUM(D64:D80)</f>
        <v>465716.77</v>
      </c>
      <c r="E63" s="81"/>
    </row>
    <row r="64" spans="1:5" ht="30.75" customHeight="1" hidden="1">
      <c r="A64" s="23" t="s">
        <v>102</v>
      </c>
      <c r="B64" s="8" t="s">
        <v>34</v>
      </c>
      <c r="C64" s="40">
        <v>2894</v>
      </c>
      <c r="D64" s="94">
        <v>2894</v>
      </c>
      <c r="E64" s="81"/>
    </row>
    <row r="65" spans="1:5" ht="94.5" hidden="1">
      <c r="A65" s="23" t="s">
        <v>59</v>
      </c>
      <c r="B65" s="8" t="s">
        <v>35</v>
      </c>
      <c r="C65" s="40">
        <v>1284</v>
      </c>
      <c r="D65" s="94">
        <v>1284</v>
      </c>
      <c r="E65" s="81"/>
    </row>
    <row r="66" spans="1:5" ht="47.25" customHeight="1" hidden="1">
      <c r="A66" s="23" t="s">
        <v>32</v>
      </c>
      <c r="B66" s="8" t="s">
        <v>33</v>
      </c>
      <c r="C66" s="40">
        <v>3683.9</v>
      </c>
      <c r="D66" s="94">
        <v>3683.9</v>
      </c>
      <c r="E66" s="81"/>
    </row>
    <row r="67" spans="1:5" ht="113.25" customHeight="1" hidden="1">
      <c r="A67" s="23" t="s">
        <v>60</v>
      </c>
      <c r="B67" s="8" t="s">
        <v>33</v>
      </c>
      <c r="C67" s="40">
        <v>298156.4</v>
      </c>
      <c r="D67" s="94">
        <v>298156.4</v>
      </c>
      <c r="E67" s="81"/>
    </row>
    <row r="68" spans="1:5" ht="63" hidden="1">
      <c r="A68" s="16" t="s">
        <v>61</v>
      </c>
      <c r="B68" s="8" t="s">
        <v>62</v>
      </c>
      <c r="C68" s="40">
        <v>150208.8</v>
      </c>
      <c r="D68" s="94">
        <v>150208.8</v>
      </c>
      <c r="E68" s="81"/>
    </row>
    <row r="69" spans="1:5" ht="61.5" customHeight="1" hidden="1">
      <c r="A69" s="23" t="s">
        <v>63</v>
      </c>
      <c r="B69" s="8" t="s">
        <v>33</v>
      </c>
      <c r="C69" s="40">
        <v>538</v>
      </c>
      <c r="D69" s="94">
        <v>538</v>
      </c>
      <c r="E69" s="81"/>
    </row>
    <row r="70" spans="1:5" ht="47.25" hidden="1">
      <c r="A70" s="23" t="s">
        <v>64</v>
      </c>
      <c r="B70" s="8" t="s">
        <v>33</v>
      </c>
      <c r="C70" s="40">
        <v>256.6</v>
      </c>
      <c r="D70" s="94">
        <v>256.6</v>
      </c>
      <c r="E70" s="81"/>
    </row>
    <row r="71" spans="1:5" ht="45" customHeight="1" hidden="1">
      <c r="A71" s="23" t="s">
        <v>65</v>
      </c>
      <c r="B71" s="8" t="s">
        <v>33</v>
      </c>
      <c r="C71" s="40">
        <v>257.6</v>
      </c>
      <c r="D71" s="94">
        <v>257.6</v>
      </c>
      <c r="E71" s="81"/>
    </row>
    <row r="72" spans="1:5" ht="30" customHeight="1" hidden="1">
      <c r="A72" s="23" t="s">
        <v>26</v>
      </c>
      <c r="B72" s="8" t="s">
        <v>33</v>
      </c>
      <c r="C72" s="40"/>
      <c r="D72" s="94"/>
      <c r="E72" s="81"/>
    </row>
    <row r="73" spans="1:5" ht="30" customHeight="1" hidden="1">
      <c r="A73" s="23" t="s">
        <v>66</v>
      </c>
      <c r="B73" s="8" t="s">
        <v>33</v>
      </c>
      <c r="C73" s="40">
        <v>257.6</v>
      </c>
      <c r="D73" s="94">
        <v>257.6</v>
      </c>
      <c r="E73" s="81"/>
    </row>
    <row r="74" spans="1:5" ht="61.5" customHeight="1" hidden="1">
      <c r="A74" s="23" t="s">
        <v>67</v>
      </c>
      <c r="B74" s="8" t="s">
        <v>33</v>
      </c>
      <c r="C74" s="40">
        <v>4684.4</v>
      </c>
      <c r="D74" s="94">
        <v>4684.4</v>
      </c>
      <c r="E74" s="81"/>
    </row>
    <row r="75" spans="1:5" ht="32.25" customHeight="1" hidden="1">
      <c r="A75" s="23" t="s">
        <v>68</v>
      </c>
      <c r="B75" s="8" t="s">
        <v>33</v>
      </c>
      <c r="C75" s="40">
        <v>114.4</v>
      </c>
      <c r="D75" s="94">
        <v>114.4</v>
      </c>
      <c r="E75" s="81"/>
    </row>
    <row r="76" spans="1:5" ht="48.75" customHeight="1" hidden="1">
      <c r="A76" s="23" t="s">
        <v>69</v>
      </c>
      <c r="B76" s="8" t="s">
        <v>33</v>
      </c>
      <c r="C76" s="40">
        <v>1212.5</v>
      </c>
      <c r="D76" s="94">
        <v>1212.5</v>
      </c>
      <c r="E76" s="81"/>
    </row>
    <row r="77" spans="1:5" ht="63" customHeight="1" hidden="1">
      <c r="A77" s="23" t="s">
        <v>70</v>
      </c>
      <c r="B77" s="8" t="s">
        <v>33</v>
      </c>
      <c r="C77" s="41">
        <v>0.37</v>
      </c>
      <c r="D77" s="94">
        <v>0.37</v>
      </c>
      <c r="E77" s="81"/>
    </row>
    <row r="78" spans="1:5" ht="77.25" customHeight="1" hidden="1">
      <c r="A78" s="23" t="s">
        <v>71</v>
      </c>
      <c r="B78" s="8" t="s">
        <v>33</v>
      </c>
      <c r="C78" s="40">
        <v>1015.2</v>
      </c>
      <c r="D78" s="94">
        <v>1015.2</v>
      </c>
      <c r="E78" s="81"/>
    </row>
    <row r="79" spans="1:5" ht="31.5" hidden="1">
      <c r="A79" s="16" t="s">
        <v>73</v>
      </c>
      <c r="B79" s="8" t="s">
        <v>33</v>
      </c>
      <c r="C79" s="40">
        <v>94.2</v>
      </c>
      <c r="D79" s="94">
        <v>94.2</v>
      </c>
      <c r="E79" s="81"/>
    </row>
    <row r="80" spans="1:5" ht="156.75" customHeight="1" hidden="1">
      <c r="A80" s="23" t="s">
        <v>72</v>
      </c>
      <c r="B80" s="8" t="s">
        <v>33</v>
      </c>
      <c r="C80" s="40">
        <v>1058.8</v>
      </c>
      <c r="D80" s="94">
        <v>1058.8</v>
      </c>
      <c r="E80" s="81"/>
    </row>
    <row r="81" spans="1:5" ht="20.25" customHeight="1">
      <c r="A81" s="86" t="s">
        <v>27</v>
      </c>
      <c r="B81" s="9" t="s">
        <v>36</v>
      </c>
      <c r="C81" s="39">
        <f>C82+C84+C83+C85+C86</f>
        <v>95263.4</v>
      </c>
      <c r="D81" s="93">
        <f>D82+D84+D83+D85+D86</f>
        <v>109868.09999999999</v>
      </c>
      <c r="E81" s="81">
        <f>D81-C81</f>
        <v>14604.699999999997</v>
      </c>
    </row>
    <row r="82" spans="1:5" ht="84.75" customHeight="1">
      <c r="A82" s="87" t="s">
        <v>114</v>
      </c>
      <c r="B82" s="8" t="s">
        <v>104</v>
      </c>
      <c r="C82" s="40">
        <f>32120</f>
        <v>32120</v>
      </c>
      <c r="D82" s="94">
        <f>32120+304</f>
        <v>32424</v>
      </c>
      <c r="E82" s="81">
        <f>D82-C82</f>
        <v>304</v>
      </c>
    </row>
    <row r="83" spans="1:5" ht="20.25" customHeight="1" hidden="1">
      <c r="A83" s="16" t="s">
        <v>112</v>
      </c>
      <c r="B83" s="8" t="s">
        <v>113</v>
      </c>
      <c r="C83" s="40">
        <v>63115.6</v>
      </c>
      <c r="D83" s="94">
        <v>63115.6</v>
      </c>
      <c r="E83" s="81"/>
    </row>
    <row r="84" spans="1:5" ht="33" customHeight="1" hidden="1">
      <c r="A84" s="16" t="s">
        <v>105</v>
      </c>
      <c r="B84" s="8" t="s">
        <v>37</v>
      </c>
      <c r="C84" s="40">
        <v>27.8</v>
      </c>
      <c r="D84" s="94">
        <v>27.8</v>
      </c>
      <c r="E84" s="81"/>
    </row>
    <row r="85" spans="1:5" ht="33" customHeight="1">
      <c r="A85" s="95" t="s">
        <v>156</v>
      </c>
      <c r="B85" s="8" t="s">
        <v>157</v>
      </c>
      <c r="C85" s="40">
        <v>0</v>
      </c>
      <c r="D85" s="94">
        <v>13774.2</v>
      </c>
      <c r="E85" s="81">
        <f>D85</f>
        <v>13774.2</v>
      </c>
    </row>
    <row r="86" spans="1:5" ht="45" customHeight="1">
      <c r="A86" s="95" t="s">
        <v>158</v>
      </c>
      <c r="B86" s="8" t="s">
        <v>157</v>
      </c>
      <c r="C86" s="40">
        <v>0</v>
      </c>
      <c r="D86" s="94">
        <v>526.5</v>
      </c>
      <c r="E86" s="81">
        <f>D86</f>
        <v>526.5</v>
      </c>
    </row>
    <row r="87" spans="1:5" ht="19.5" customHeight="1" thickBot="1">
      <c r="A87" s="26" t="s">
        <v>20</v>
      </c>
      <c r="B87" s="27"/>
      <c r="C87" s="84">
        <f>C12+C56</f>
        <v>1349075.27</v>
      </c>
      <c r="D87" s="90">
        <f>D12+D56</f>
        <v>1365346.8229999999</v>
      </c>
      <c r="E87" s="77"/>
    </row>
    <row r="89" spans="1:4" ht="12.75">
      <c r="A89" s="2"/>
      <c r="B89" s="2"/>
      <c r="D89" s="77"/>
    </row>
    <row r="90" ht="12.75">
      <c r="D90" s="77"/>
    </row>
    <row r="91" ht="12.75">
      <c r="D91" s="77"/>
    </row>
    <row r="92" ht="12.75">
      <c r="D92" s="77"/>
    </row>
    <row r="94" ht="12.75">
      <c r="D94" s="77"/>
    </row>
  </sheetData>
  <sheetProtection/>
  <mergeCells count="9">
    <mergeCell ref="B10:B11"/>
    <mergeCell ref="A10:A11"/>
    <mergeCell ref="B1:C1"/>
    <mergeCell ref="B2:C2"/>
    <mergeCell ref="B3:C3"/>
    <mergeCell ref="B4:C4"/>
    <mergeCell ref="A7:C7"/>
    <mergeCell ref="A8:C8"/>
    <mergeCell ref="C10:D11"/>
  </mergeCells>
  <printOptions/>
  <pageMargins left="0.5511811023622047" right="0.2755905511811024" top="0.34" bottom="0.2755905511811024" header="0.15748031496062992" footer="0.15748031496062992"/>
  <pageSetup fitToHeight="8" fitToWidth="1" horizontalDpi="600" verticalDpi="600" orientation="portrait" paperSize="9" scale="84" r:id="rId1"/>
  <rowBreaks count="2" manualBreakCount="2">
    <brk id="30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60" zoomScalePageLayoutView="0" workbookViewId="0" topLeftCell="A1">
      <selection activeCell="M56" sqref="M56"/>
    </sheetView>
  </sheetViews>
  <sheetFormatPr defaultColWidth="9.00390625" defaultRowHeight="12.75"/>
  <cols>
    <col min="1" max="1" width="42.25390625" style="0" customWidth="1"/>
    <col min="2" max="2" width="29.875" style="0" customWidth="1"/>
    <col min="3" max="3" width="13.25390625" style="0" hidden="1" customWidth="1"/>
    <col min="4" max="4" width="12.375" style="0" hidden="1" customWidth="1"/>
    <col min="5" max="5" width="16.75390625" style="0" customWidth="1"/>
    <col min="6" max="6" width="19.00390625" style="0" customWidth="1"/>
  </cols>
  <sheetData>
    <row r="1" spans="1:6" ht="15.75">
      <c r="A1" s="1"/>
      <c r="B1" s="43"/>
      <c r="C1" s="44"/>
      <c r="F1" s="5" t="s">
        <v>137</v>
      </c>
    </row>
    <row r="2" spans="1:6" ht="17.25" customHeight="1">
      <c r="A2" s="119" t="s">
        <v>138</v>
      </c>
      <c r="B2" s="119"/>
      <c r="C2" s="119"/>
      <c r="D2" s="119"/>
      <c r="E2" s="120"/>
      <c r="F2" s="120"/>
    </row>
    <row r="3" spans="1:6" ht="17.25" customHeight="1">
      <c r="A3" s="110" t="s">
        <v>160</v>
      </c>
      <c r="B3" s="110"/>
      <c r="C3" s="110"/>
      <c r="D3" s="110"/>
      <c r="E3" s="110"/>
      <c r="F3" s="110"/>
    </row>
    <row r="4" spans="1:6" ht="16.5" thickBot="1">
      <c r="A4" s="45"/>
      <c r="B4" s="46"/>
      <c r="C4" s="47"/>
      <c r="F4" s="5" t="s">
        <v>0</v>
      </c>
    </row>
    <row r="5" spans="1:6" ht="12.75">
      <c r="A5" s="106" t="s">
        <v>9</v>
      </c>
      <c r="B5" s="111" t="s">
        <v>10</v>
      </c>
      <c r="C5" s="123" t="s">
        <v>139</v>
      </c>
      <c r="D5" s="123"/>
      <c r="E5" s="115" t="s">
        <v>140</v>
      </c>
      <c r="F5" s="116"/>
    </row>
    <row r="6" spans="1:6" ht="15.75">
      <c r="A6" s="122"/>
      <c r="B6" s="113"/>
      <c r="C6" s="121" t="s">
        <v>140</v>
      </c>
      <c r="D6" s="121"/>
      <c r="E6" s="117"/>
      <c r="F6" s="118"/>
    </row>
    <row r="7" spans="1:6" ht="15.75">
      <c r="A7" s="122"/>
      <c r="B7" s="113"/>
      <c r="C7" s="96" t="s">
        <v>141</v>
      </c>
      <c r="D7" s="96" t="s">
        <v>142</v>
      </c>
      <c r="E7" s="96" t="s">
        <v>141</v>
      </c>
      <c r="F7" s="97" t="s">
        <v>142</v>
      </c>
    </row>
    <row r="8" spans="1:7" ht="15.75">
      <c r="A8" s="98" t="s">
        <v>8</v>
      </c>
      <c r="B8" s="11" t="s">
        <v>40</v>
      </c>
      <c r="C8" s="56">
        <f>C9+C11+C16+C21+C24+C29+C35+C37+C40</f>
        <v>617040.6</v>
      </c>
      <c r="D8" s="56">
        <f>D9+D11+D16+D21+D24+D29+D35+D37+D40</f>
        <v>618500.2</v>
      </c>
      <c r="E8" s="56">
        <f>E9+E11+E16+E21+E24+E29+E35+E37+E40</f>
        <v>618557.4</v>
      </c>
      <c r="F8" s="57">
        <f>F9+F11+F16+F21+F24+F29+F35+F37+F40</f>
        <v>618500.2</v>
      </c>
      <c r="G8" s="75">
        <f>E8-C8</f>
        <v>1516.8000000000466</v>
      </c>
    </row>
    <row r="9" spans="1:6" ht="15.75" hidden="1">
      <c r="A9" s="17" t="s">
        <v>11</v>
      </c>
      <c r="B9" s="15" t="s">
        <v>143</v>
      </c>
      <c r="C9" s="34">
        <f>C10</f>
        <v>484149.6</v>
      </c>
      <c r="D9" s="34">
        <f>D10</f>
        <v>482604.2</v>
      </c>
      <c r="E9" s="34">
        <f>E10</f>
        <v>484149.6</v>
      </c>
      <c r="F9" s="18">
        <f>F10</f>
        <v>482604.2</v>
      </c>
    </row>
    <row r="10" spans="1:6" ht="15.75" hidden="1">
      <c r="A10" s="17" t="s">
        <v>12</v>
      </c>
      <c r="B10" s="15" t="s">
        <v>144</v>
      </c>
      <c r="C10" s="35">
        <v>484149.6</v>
      </c>
      <c r="D10" s="35">
        <v>482604.2</v>
      </c>
      <c r="E10" s="35">
        <v>484149.6</v>
      </c>
      <c r="F10" s="32">
        <v>482604.2</v>
      </c>
    </row>
    <row r="11" spans="1:6" ht="47.25" hidden="1">
      <c r="A11" s="17" t="s">
        <v>74</v>
      </c>
      <c r="B11" s="15" t="s">
        <v>145</v>
      </c>
      <c r="C11" s="34">
        <f>SUM(C12:C15)</f>
        <v>17300</v>
      </c>
      <c r="D11" s="34">
        <f>SUM(D12:D15)</f>
        <v>17300</v>
      </c>
      <c r="E11" s="34">
        <f>SUM(E12:E15)</f>
        <v>17300</v>
      </c>
      <c r="F11" s="18">
        <f>SUM(F12:F15)</f>
        <v>17300</v>
      </c>
    </row>
    <row r="12" spans="1:6" ht="110.25" hidden="1">
      <c r="A12" s="30" t="s">
        <v>130</v>
      </c>
      <c r="B12" s="31" t="s">
        <v>129</v>
      </c>
      <c r="C12" s="35">
        <v>6200</v>
      </c>
      <c r="D12" s="35">
        <v>6200</v>
      </c>
      <c r="E12" s="35">
        <v>6200</v>
      </c>
      <c r="F12" s="32">
        <v>6200</v>
      </c>
    </row>
    <row r="13" spans="1:6" ht="141.75" hidden="1">
      <c r="A13" s="30" t="s">
        <v>131</v>
      </c>
      <c r="B13" s="31" t="s">
        <v>132</v>
      </c>
      <c r="C13" s="35">
        <v>150</v>
      </c>
      <c r="D13" s="35">
        <v>150</v>
      </c>
      <c r="E13" s="35">
        <v>150</v>
      </c>
      <c r="F13" s="32">
        <v>150</v>
      </c>
    </row>
    <row r="14" spans="1:6" ht="126" hidden="1">
      <c r="A14" s="30" t="s">
        <v>135</v>
      </c>
      <c r="B14" s="31" t="s">
        <v>133</v>
      </c>
      <c r="C14" s="35">
        <v>10950</v>
      </c>
      <c r="D14" s="35">
        <v>10950</v>
      </c>
      <c r="E14" s="35">
        <v>10950</v>
      </c>
      <c r="F14" s="32">
        <v>10950</v>
      </c>
    </row>
    <row r="15" spans="1:6" ht="126" hidden="1">
      <c r="A15" s="30" t="s">
        <v>136</v>
      </c>
      <c r="B15" s="31" t="s">
        <v>134</v>
      </c>
      <c r="C15" s="35"/>
      <c r="D15" s="35"/>
      <c r="E15" s="35"/>
      <c r="F15" s="32"/>
    </row>
    <row r="16" spans="1:6" ht="15.75" hidden="1">
      <c r="A16" s="17" t="s">
        <v>13</v>
      </c>
      <c r="B16" s="15" t="s">
        <v>146</v>
      </c>
      <c r="C16" s="34">
        <f>SUM(C17:C20)</f>
        <v>68299</v>
      </c>
      <c r="D16" s="34">
        <f>SUM(D17:D20)</f>
        <v>71237</v>
      </c>
      <c r="E16" s="34">
        <f>SUM(E17:E20)</f>
        <v>68299</v>
      </c>
      <c r="F16" s="18">
        <f>SUM(F17:F20)</f>
        <v>71237</v>
      </c>
    </row>
    <row r="17" spans="1:6" ht="47.25" hidden="1">
      <c r="A17" s="30" t="s">
        <v>14</v>
      </c>
      <c r="B17" s="31" t="s">
        <v>147</v>
      </c>
      <c r="C17" s="35">
        <v>20900</v>
      </c>
      <c r="D17" s="35">
        <v>21799</v>
      </c>
      <c r="E17" s="35">
        <v>20900</v>
      </c>
      <c r="F17" s="32">
        <v>21799</v>
      </c>
    </row>
    <row r="18" spans="1:6" ht="31.5" hidden="1">
      <c r="A18" s="30" t="s">
        <v>15</v>
      </c>
      <c r="B18" s="31" t="s">
        <v>148</v>
      </c>
      <c r="C18" s="35">
        <v>46503</v>
      </c>
      <c r="D18" s="35">
        <v>48503</v>
      </c>
      <c r="E18" s="35">
        <v>46503</v>
      </c>
      <c r="F18" s="32">
        <v>48503</v>
      </c>
    </row>
    <row r="19" spans="1:6" ht="15.75" hidden="1">
      <c r="A19" s="30" t="s">
        <v>16</v>
      </c>
      <c r="B19" s="31" t="s">
        <v>149</v>
      </c>
      <c r="C19" s="35">
        <v>246</v>
      </c>
      <c r="D19" s="35">
        <v>257</v>
      </c>
      <c r="E19" s="35">
        <v>246</v>
      </c>
      <c r="F19" s="32">
        <v>257</v>
      </c>
    </row>
    <row r="20" spans="1:6" ht="47.25" hidden="1">
      <c r="A20" s="30" t="s">
        <v>76</v>
      </c>
      <c r="B20" s="31" t="s">
        <v>77</v>
      </c>
      <c r="C20" s="35">
        <v>650</v>
      </c>
      <c r="D20" s="35">
        <v>678</v>
      </c>
      <c r="E20" s="35">
        <v>650</v>
      </c>
      <c r="F20" s="32">
        <v>678</v>
      </c>
    </row>
    <row r="21" spans="1:6" ht="15.75" hidden="1">
      <c r="A21" s="17" t="s">
        <v>17</v>
      </c>
      <c r="B21" s="15" t="s">
        <v>45</v>
      </c>
      <c r="C21" s="34">
        <f>SUM(C22:C23)</f>
        <v>6617</v>
      </c>
      <c r="D21" s="34">
        <f>SUM(D22:D23)</f>
        <v>6684</v>
      </c>
      <c r="E21" s="34">
        <f>SUM(E22:E23)</f>
        <v>6617</v>
      </c>
      <c r="F21" s="18">
        <f>SUM(F22:F23)</f>
        <v>6684</v>
      </c>
    </row>
    <row r="22" spans="1:6" ht="78.75" hidden="1">
      <c r="A22" s="30" t="s">
        <v>38</v>
      </c>
      <c r="B22" s="31" t="s">
        <v>46</v>
      </c>
      <c r="C22" s="35">
        <v>6587</v>
      </c>
      <c r="D22" s="35">
        <v>6654</v>
      </c>
      <c r="E22" s="35">
        <v>6587</v>
      </c>
      <c r="F22" s="32">
        <v>6654</v>
      </c>
    </row>
    <row r="23" spans="1:6" ht="47.25" hidden="1">
      <c r="A23" s="30" t="s">
        <v>78</v>
      </c>
      <c r="B23" s="31" t="s">
        <v>79</v>
      </c>
      <c r="C23" s="35">
        <v>30</v>
      </c>
      <c r="D23" s="35">
        <v>30</v>
      </c>
      <c r="E23" s="35">
        <v>30</v>
      </c>
      <c r="F23" s="32">
        <v>30</v>
      </c>
    </row>
    <row r="24" spans="1:6" ht="47.25" hidden="1">
      <c r="A24" s="17" t="s">
        <v>5</v>
      </c>
      <c r="B24" s="15" t="s">
        <v>47</v>
      </c>
      <c r="C24" s="34">
        <f>SUM(C25:C28)</f>
        <v>11877</v>
      </c>
      <c r="D24" s="34">
        <f>SUM(D25:D28)</f>
        <v>11877</v>
      </c>
      <c r="E24" s="34">
        <f>SUM(E25:E28)</f>
        <v>13393.8</v>
      </c>
      <c r="F24" s="18">
        <f>SUM(F25:F28)</f>
        <v>11877</v>
      </c>
    </row>
    <row r="25" spans="1:6" ht="126" hidden="1">
      <c r="A25" s="30" t="s">
        <v>120</v>
      </c>
      <c r="B25" s="31" t="s">
        <v>54</v>
      </c>
      <c r="C25" s="35">
        <v>4323</v>
      </c>
      <c r="D25" s="35">
        <v>4232</v>
      </c>
      <c r="E25" s="35">
        <v>4323</v>
      </c>
      <c r="F25" s="32">
        <v>4232</v>
      </c>
    </row>
    <row r="26" spans="1:7" ht="126">
      <c r="A26" s="30" t="s">
        <v>119</v>
      </c>
      <c r="B26" s="31" t="s">
        <v>118</v>
      </c>
      <c r="C26" s="35">
        <v>6291</v>
      </c>
      <c r="D26" s="35">
        <v>6382</v>
      </c>
      <c r="E26" s="89">
        <f>6291+1516.8</f>
        <v>7807.8</v>
      </c>
      <c r="F26" s="32">
        <v>6382</v>
      </c>
      <c r="G26" s="76">
        <v>1516.8</v>
      </c>
    </row>
    <row r="27" spans="1:6" ht="96" customHeight="1" hidden="1">
      <c r="A27" s="30" t="s">
        <v>57</v>
      </c>
      <c r="B27" s="31" t="s">
        <v>39</v>
      </c>
      <c r="C27" s="35">
        <v>1153</v>
      </c>
      <c r="D27" s="35">
        <v>1153</v>
      </c>
      <c r="E27" s="35">
        <v>1153</v>
      </c>
      <c r="F27" s="32">
        <v>1153</v>
      </c>
    </row>
    <row r="28" spans="1:6" ht="79.5" customHeight="1" hidden="1">
      <c r="A28" s="30" t="s">
        <v>80</v>
      </c>
      <c r="B28" s="31" t="s">
        <v>81</v>
      </c>
      <c r="C28" s="35">
        <v>110</v>
      </c>
      <c r="D28" s="35">
        <v>110</v>
      </c>
      <c r="E28" s="35">
        <v>110</v>
      </c>
      <c r="F28" s="32">
        <v>110</v>
      </c>
    </row>
    <row r="29" spans="1:6" ht="31.5" hidden="1">
      <c r="A29" s="17" t="s">
        <v>6</v>
      </c>
      <c r="B29" s="15" t="s">
        <v>48</v>
      </c>
      <c r="C29" s="34">
        <f>SUM(C30:C34)</f>
        <v>9798</v>
      </c>
      <c r="D29" s="34">
        <f>SUM(D30:D34)</f>
        <v>9798</v>
      </c>
      <c r="E29" s="34">
        <f>SUM(E30:E34)</f>
        <v>9798</v>
      </c>
      <c r="F29" s="18">
        <f>SUM(F30:F34)</f>
        <v>9798</v>
      </c>
    </row>
    <row r="30" spans="1:6" ht="47.25" hidden="1">
      <c r="A30" s="30" t="s">
        <v>82</v>
      </c>
      <c r="B30" s="31" t="s">
        <v>83</v>
      </c>
      <c r="C30" s="35">
        <v>510</v>
      </c>
      <c r="D30" s="35">
        <v>510</v>
      </c>
      <c r="E30" s="35">
        <v>510</v>
      </c>
      <c r="F30" s="32">
        <v>510</v>
      </c>
    </row>
    <row r="31" spans="1:6" ht="47.25" hidden="1">
      <c r="A31" s="30" t="s">
        <v>84</v>
      </c>
      <c r="B31" s="31" t="s">
        <v>85</v>
      </c>
      <c r="C31" s="35">
        <v>170</v>
      </c>
      <c r="D31" s="35">
        <v>170</v>
      </c>
      <c r="E31" s="35">
        <v>170</v>
      </c>
      <c r="F31" s="32">
        <v>170</v>
      </c>
    </row>
    <row r="32" spans="1:6" ht="31.5" hidden="1">
      <c r="A32" s="30" t="s">
        <v>86</v>
      </c>
      <c r="B32" s="31" t="s">
        <v>87</v>
      </c>
      <c r="C32" s="35">
        <v>2900</v>
      </c>
      <c r="D32" s="35">
        <v>2900</v>
      </c>
      <c r="E32" s="35">
        <v>2900</v>
      </c>
      <c r="F32" s="32">
        <v>2900</v>
      </c>
    </row>
    <row r="33" spans="1:6" ht="31.5" hidden="1">
      <c r="A33" s="30" t="s">
        <v>88</v>
      </c>
      <c r="B33" s="31" t="s">
        <v>89</v>
      </c>
      <c r="C33" s="35">
        <v>5843</v>
      </c>
      <c r="D33" s="35">
        <v>5843</v>
      </c>
      <c r="E33" s="35">
        <v>5843</v>
      </c>
      <c r="F33" s="32">
        <v>5843</v>
      </c>
    </row>
    <row r="34" spans="1:6" ht="63" hidden="1">
      <c r="A34" s="30" t="s">
        <v>121</v>
      </c>
      <c r="B34" s="31" t="s">
        <v>90</v>
      </c>
      <c r="C34" s="35">
        <v>375</v>
      </c>
      <c r="D34" s="35">
        <v>375</v>
      </c>
      <c r="E34" s="35">
        <v>375</v>
      </c>
      <c r="F34" s="32">
        <v>375</v>
      </c>
    </row>
    <row r="35" spans="1:6" ht="47.25" hidden="1">
      <c r="A35" s="48" t="s">
        <v>91</v>
      </c>
      <c r="B35" s="49" t="s">
        <v>92</v>
      </c>
      <c r="C35" s="50">
        <f>C36</f>
        <v>0</v>
      </c>
      <c r="D35" s="50">
        <f>D36</f>
        <v>0</v>
      </c>
      <c r="E35" s="50">
        <f>E36</f>
        <v>0</v>
      </c>
      <c r="F35" s="51">
        <f>F36</f>
        <v>0</v>
      </c>
    </row>
    <row r="36" spans="1:6" ht="47.25" hidden="1">
      <c r="A36" s="52" t="s">
        <v>93</v>
      </c>
      <c r="B36" s="53" t="s">
        <v>94</v>
      </c>
      <c r="C36" s="54">
        <v>0</v>
      </c>
      <c r="D36" s="54">
        <v>0</v>
      </c>
      <c r="E36" s="54">
        <v>0</v>
      </c>
      <c r="F36" s="55">
        <v>0</v>
      </c>
    </row>
    <row r="37" spans="1:6" ht="31.5" hidden="1">
      <c r="A37" s="17" t="s">
        <v>2</v>
      </c>
      <c r="B37" s="15" t="s">
        <v>49</v>
      </c>
      <c r="C37" s="34">
        <f>SUM(C38:C39)</f>
        <v>6000</v>
      </c>
      <c r="D37" s="34">
        <f>SUM(D38:D39)</f>
        <v>6000</v>
      </c>
      <c r="E37" s="34">
        <f>SUM(E38:E39)</f>
        <v>6000</v>
      </c>
      <c r="F37" s="18">
        <f>SUM(F38:F39)</f>
        <v>6000</v>
      </c>
    </row>
    <row r="38" spans="1:6" ht="157.5" hidden="1">
      <c r="A38" s="30" t="s">
        <v>115</v>
      </c>
      <c r="B38" s="31" t="s">
        <v>55</v>
      </c>
      <c r="C38" s="35">
        <v>1000</v>
      </c>
      <c r="D38" s="35">
        <v>1000</v>
      </c>
      <c r="E38" s="35">
        <v>1000</v>
      </c>
      <c r="F38" s="32">
        <v>1000</v>
      </c>
    </row>
    <row r="39" spans="1:6" ht="78.75" hidden="1">
      <c r="A39" s="36" t="s">
        <v>123</v>
      </c>
      <c r="B39" s="31" t="s">
        <v>122</v>
      </c>
      <c r="C39" s="35">
        <v>5000</v>
      </c>
      <c r="D39" s="35">
        <v>5000</v>
      </c>
      <c r="E39" s="35">
        <v>5000</v>
      </c>
      <c r="F39" s="32">
        <v>5000</v>
      </c>
    </row>
    <row r="40" spans="1:6" ht="31.5" hidden="1">
      <c r="A40" s="17" t="s">
        <v>3</v>
      </c>
      <c r="B40" s="15" t="s">
        <v>50</v>
      </c>
      <c r="C40" s="34">
        <f>SUM(C41:C51)</f>
        <v>13000</v>
      </c>
      <c r="D40" s="34">
        <f>SUM(D41:D51)</f>
        <v>13000</v>
      </c>
      <c r="E40" s="34">
        <f>SUM(E41:E51)</f>
        <v>13000</v>
      </c>
      <c r="F40" s="18">
        <f>SUM(F41:F51)</f>
        <v>13000</v>
      </c>
    </row>
    <row r="41" spans="1:6" ht="110.25" hidden="1">
      <c r="A41" s="30" t="s">
        <v>124</v>
      </c>
      <c r="B41" s="31" t="s">
        <v>95</v>
      </c>
      <c r="C41" s="35">
        <v>500</v>
      </c>
      <c r="D41" s="35">
        <v>500</v>
      </c>
      <c r="E41" s="35">
        <v>500</v>
      </c>
      <c r="F41" s="32">
        <v>500</v>
      </c>
    </row>
    <row r="42" spans="1:6" ht="94.5" hidden="1">
      <c r="A42" s="30" t="s">
        <v>125</v>
      </c>
      <c r="B42" s="31" t="s">
        <v>96</v>
      </c>
      <c r="C42" s="35">
        <v>30</v>
      </c>
      <c r="D42" s="35">
        <v>30</v>
      </c>
      <c r="E42" s="35">
        <v>30</v>
      </c>
      <c r="F42" s="32">
        <v>30</v>
      </c>
    </row>
    <row r="43" spans="1:6" ht="94.5" hidden="1">
      <c r="A43" s="30" t="s">
        <v>4</v>
      </c>
      <c r="B43" s="31" t="s">
        <v>97</v>
      </c>
      <c r="C43" s="35">
        <v>20</v>
      </c>
      <c r="D43" s="35">
        <v>20</v>
      </c>
      <c r="E43" s="35">
        <v>20</v>
      </c>
      <c r="F43" s="32">
        <v>20</v>
      </c>
    </row>
    <row r="44" spans="1:6" ht="110.25" hidden="1">
      <c r="A44" s="30" t="s">
        <v>126</v>
      </c>
      <c r="B44" s="31" t="s">
        <v>58</v>
      </c>
      <c r="C44" s="35">
        <v>570</v>
      </c>
      <c r="D44" s="35">
        <v>570</v>
      </c>
      <c r="E44" s="35">
        <v>570</v>
      </c>
      <c r="F44" s="32">
        <v>570</v>
      </c>
    </row>
    <row r="45" spans="1:6" ht="94.5" hidden="1">
      <c r="A45" s="30" t="s">
        <v>127</v>
      </c>
      <c r="B45" s="31" t="s">
        <v>107</v>
      </c>
      <c r="C45" s="35">
        <v>30</v>
      </c>
      <c r="D45" s="35">
        <v>30</v>
      </c>
      <c r="E45" s="35">
        <v>30</v>
      </c>
      <c r="F45" s="32">
        <v>30</v>
      </c>
    </row>
    <row r="46" spans="1:6" ht="63" hidden="1">
      <c r="A46" s="30" t="s">
        <v>128</v>
      </c>
      <c r="B46" s="31" t="s">
        <v>98</v>
      </c>
      <c r="C46" s="35">
        <v>550</v>
      </c>
      <c r="D46" s="35">
        <v>550</v>
      </c>
      <c r="E46" s="35">
        <v>550</v>
      </c>
      <c r="F46" s="32">
        <v>550</v>
      </c>
    </row>
    <row r="47" spans="1:6" ht="31.5" hidden="1">
      <c r="A47" s="30" t="s">
        <v>51</v>
      </c>
      <c r="B47" s="31" t="s">
        <v>108</v>
      </c>
      <c r="C47" s="35">
        <v>125</v>
      </c>
      <c r="D47" s="35">
        <v>125</v>
      </c>
      <c r="E47" s="35">
        <v>125</v>
      </c>
      <c r="F47" s="32">
        <v>125</v>
      </c>
    </row>
    <row r="48" spans="1:6" ht="94.5" hidden="1">
      <c r="A48" s="30" t="s">
        <v>7</v>
      </c>
      <c r="B48" s="31" t="s">
        <v>99</v>
      </c>
      <c r="C48" s="35">
        <v>600</v>
      </c>
      <c r="D48" s="35">
        <v>600</v>
      </c>
      <c r="E48" s="35">
        <v>600</v>
      </c>
      <c r="F48" s="32">
        <v>600</v>
      </c>
    </row>
    <row r="49" spans="1:6" ht="110.25" hidden="1">
      <c r="A49" s="30" t="s">
        <v>111</v>
      </c>
      <c r="B49" s="31" t="s">
        <v>100</v>
      </c>
      <c r="C49" s="35">
        <v>50</v>
      </c>
      <c r="D49" s="35">
        <v>50</v>
      </c>
      <c r="E49" s="35">
        <v>50</v>
      </c>
      <c r="F49" s="32">
        <v>50</v>
      </c>
    </row>
    <row r="50" spans="1:6" ht="110.25" hidden="1">
      <c r="A50" s="30" t="s">
        <v>110</v>
      </c>
      <c r="B50" s="31" t="s">
        <v>109</v>
      </c>
      <c r="C50" s="35">
        <v>20</v>
      </c>
      <c r="D50" s="35">
        <v>20</v>
      </c>
      <c r="E50" s="35">
        <v>20</v>
      </c>
      <c r="F50" s="32">
        <v>20</v>
      </c>
    </row>
    <row r="51" spans="1:6" ht="63" hidden="1">
      <c r="A51" s="30" t="s">
        <v>52</v>
      </c>
      <c r="B51" s="31" t="s">
        <v>53</v>
      </c>
      <c r="C51" s="35">
        <v>10505</v>
      </c>
      <c r="D51" s="35">
        <v>10505</v>
      </c>
      <c r="E51" s="35">
        <v>10505</v>
      </c>
      <c r="F51" s="32">
        <v>10505</v>
      </c>
    </row>
    <row r="52" spans="1:6" ht="18.75">
      <c r="A52" s="19" t="s">
        <v>24</v>
      </c>
      <c r="B52" s="11" t="s">
        <v>28</v>
      </c>
      <c r="C52" s="56">
        <f>C53+C54+C57+C75</f>
        <v>759980.0900000001</v>
      </c>
      <c r="D52" s="56">
        <f>D53+D54+D57+D75</f>
        <v>798871.21</v>
      </c>
      <c r="E52" s="56">
        <f>E53+E54+E57+E75</f>
        <v>759980.0900000001</v>
      </c>
      <c r="F52" s="57">
        <f>F53+F54+F57+F75</f>
        <v>798871.21</v>
      </c>
    </row>
    <row r="53" spans="1:6" ht="47.25" hidden="1">
      <c r="A53" s="58" t="s">
        <v>150</v>
      </c>
      <c r="B53" s="59" t="s">
        <v>151</v>
      </c>
      <c r="C53" s="60">
        <v>0</v>
      </c>
      <c r="D53" s="60"/>
      <c r="E53" s="60">
        <v>0</v>
      </c>
      <c r="F53" s="61"/>
    </row>
    <row r="54" spans="1:6" ht="31.5">
      <c r="A54" s="62" t="s">
        <v>25</v>
      </c>
      <c r="B54" s="63" t="s">
        <v>29</v>
      </c>
      <c r="C54" s="64">
        <f>SUM(C55:C56)</f>
        <v>230404.2</v>
      </c>
      <c r="D54" s="64">
        <f>SUM(D55:D56)</f>
        <v>255004.7</v>
      </c>
      <c r="E54" s="64">
        <f>SUM(E55:E56)</f>
        <v>230404.2</v>
      </c>
      <c r="F54" s="65">
        <f>SUM(F55:F56)</f>
        <v>255004.7</v>
      </c>
    </row>
    <row r="55" spans="1:8" ht="78.75">
      <c r="A55" s="22" t="s">
        <v>56</v>
      </c>
      <c r="B55" s="8" t="s">
        <v>30</v>
      </c>
      <c r="C55" s="40">
        <v>16392.7</v>
      </c>
      <c r="D55" s="99">
        <v>7900.6</v>
      </c>
      <c r="E55" s="40">
        <v>18545.1</v>
      </c>
      <c r="F55" s="66">
        <v>10086.6</v>
      </c>
      <c r="G55" s="88">
        <f>E55-C55</f>
        <v>2152.399999999998</v>
      </c>
      <c r="H55" s="88">
        <f>F55-D55</f>
        <v>2186</v>
      </c>
    </row>
    <row r="56" spans="1:8" ht="265.5" customHeight="1">
      <c r="A56" s="22" t="s">
        <v>101</v>
      </c>
      <c r="B56" s="8" t="s">
        <v>30</v>
      </c>
      <c r="C56" s="40">
        <v>214011.5</v>
      </c>
      <c r="D56" s="99">
        <v>247104.1</v>
      </c>
      <c r="E56" s="40">
        <v>211859.1</v>
      </c>
      <c r="F56" s="66">
        <v>244918.1</v>
      </c>
      <c r="G56" s="88">
        <f>E56-C56</f>
        <v>-2152.399999999994</v>
      </c>
      <c r="H56" s="88">
        <f>F56-D56</f>
        <v>-2186</v>
      </c>
    </row>
    <row r="57" spans="1:6" ht="15.75" hidden="1">
      <c r="A57" s="67" t="s">
        <v>18</v>
      </c>
      <c r="B57" s="68" t="s">
        <v>31</v>
      </c>
      <c r="C57" s="64">
        <f>SUM(C58:C74)</f>
        <v>465827.59</v>
      </c>
      <c r="D57" s="64">
        <f>SUM(D58:D74)</f>
        <v>465865.01</v>
      </c>
      <c r="E57" s="64">
        <f>SUM(E58:E74)</f>
        <v>465827.59</v>
      </c>
      <c r="F57" s="65">
        <f>SUM(F58:F74)</f>
        <v>465865.01</v>
      </c>
    </row>
    <row r="58" spans="1:6" ht="63" hidden="1">
      <c r="A58" s="23" t="s">
        <v>102</v>
      </c>
      <c r="B58" s="8" t="s">
        <v>34</v>
      </c>
      <c r="C58" s="40">
        <v>2759.1</v>
      </c>
      <c r="D58" s="100">
        <v>3007.6</v>
      </c>
      <c r="E58" s="40">
        <v>2759.1</v>
      </c>
      <c r="F58" s="69">
        <v>3007.6</v>
      </c>
    </row>
    <row r="59" spans="1:6" ht="63" hidden="1">
      <c r="A59" s="22" t="s">
        <v>152</v>
      </c>
      <c r="B59" s="8" t="s">
        <v>153</v>
      </c>
      <c r="C59" s="40">
        <v>41.9</v>
      </c>
      <c r="D59" s="35">
        <v>0</v>
      </c>
      <c r="E59" s="40">
        <v>41.9</v>
      </c>
      <c r="F59" s="32">
        <v>0</v>
      </c>
    </row>
    <row r="60" spans="1:6" ht="141.75" hidden="1">
      <c r="A60" s="22" t="s">
        <v>59</v>
      </c>
      <c r="B60" s="8" t="s">
        <v>35</v>
      </c>
      <c r="C60" s="40">
        <v>1300.3</v>
      </c>
      <c r="D60" s="35">
        <v>1241.6</v>
      </c>
      <c r="E60" s="40">
        <v>1300.3</v>
      </c>
      <c r="F60" s="32">
        <v>1241.6</v>
      </c>
    </row>
    <row r="61" spans="1:6" ht="63" hidden="1">
      <c r="A61" s="22" t="s">
        <v>32</v>
      </c>
      <c r="B61" s="8" t="s">
        <v>33</v>
      </c>
      <c r="C61" s="40">
        <v>3512</v>
      </c>
      <c r="D61" s="100">
        <v>3060</v>
      </c>
      <c r="E61" s="40">
        <v>3512</v>
      </c>
      <c r="F61" s="69">
        <v>3060</v>
      </c>
    </row>
    <row r="62" spans="1:6" ht="157.5" hidden="1">
      <c r="A62" s="22" t="s">
        <v>60</v>
      </c>
      <c r="B62" s="8" t="s">
        <v>33</v>
      </c>
      <c r="C62" s="40">
        <v>298156.4</v>
      </c>
      <c r="D62" s="40">
        <v>298156.4</v>
      </c>
      <c r="E62" s="40">
        <v>298156.4</v>
      </c>
      <c r="F62" s="70">
        <v>298156.4</v>
      </c>
    </row>
    <row r="63" spans="1:6" ht="94.5" hidden="1">
      <c r="A63" s="24" t="s">
        <v>61</v>
      </c>
      <c r="B63" s="8" t="s">
        <v>62</v>
      </c>
      <c r="C63" s="40">
        <v>150208.8</v>
      </c>
      <c r="D63" s="40">
        <v>150208.8</v>
      </c>
      <c r="E63" s="40">
        <v>150208.8</v>
      </c>
      <c r="F63" s="70">
        <v>150208.8</v>
      </c>
    </row>
    <row r="64" spans="1:6" ht="78.75" hidden="1">
      <c r="A64" s="22" t="s">
        <v>63</v>
      </c>
      <c r="B64" s="8" t="s">
        <v>33</v>
      </c>
      <c r="C64" s="40">
        <v>562.6</v>
      </c>
      <c r="D64" s="100">
        <v>586.3</v>
      </c>
      <c r="E64" s="40">
        <v>562.6</v>
      </c>
      <c r="F64" s="69">
        <v>586.3</v>
      </c>
    </row>
    <row r="65" spans="1:6" ht="78.75" hidden="1">
      <c r="A65" s="22" t="s">
        <v>64</v>
      </c>
      <c r="B65" s="8" t="s">
        <v>33</v>
      </c>
      <c r="C65" s="40">
        <v>268.1</v>
      </c>
      <c r="D65" s="35">
        <v>278.9</v>
      </c>
      <c r="E65" s="40">
        <v>268.1</v>
      </c>
      <c r="F65" s="32">
        <v>278.9</v>
      </c>
    </row>
    <row r="66" spans="1:6" ht="47.25" hidden="1">
      <c r="A66" s="22" t="s">
        <v>65</v>
      </c>
      <c r="B66" s="8" t="s">
        <v>33</v>
      </c>
      <c r="C66" s="40">
        <v>269.7</v>
      </c>
      <c r="D66" s="35">
        <v>281.3</v>
      </c>
      <c r="E66" s="40">
        <v>269.7</v>
      </c>
      <c r="F66" s="32">
        <v>281.3</v>
      </c>
    </row>
    <row r="67" spans="1:6" ht="47.25" hidden="1">
      <c r="A67" s="22" t="s">
        <v>66</v>
      </c>
      <c r="B67" s="8" t="s">
        <v>33</v>
      </c>
      <c r="C67" s="40">
        <v>269.7</v>
      </c>
      <c r="D67" s="35">
        <v>281.3</v>
      </c>
      <c r="E67" s="40">
        <v>269.7</v>
      </c>
      <c r="F67" s="32">
        <v>281.3</v>
      </c>
    </row>
    <row r="68" spans="1:6" ht="78.75" hidden="1">
      <c r="A68" s="22" t="s">
        <v>67</v>
      </c>
      <c r="B68" s="8" t="s">
        <v>33</v>
      </c>
      <c r="C68" s="40">
        <v>4871.5</v>
      </c>
      <c r="D68" s="35">
        <v>5050.6</v>
      </c>
      <c r="E68" s="40">
        <v>4871.5</v>
      </c>
      <c r="F68" s="32">
        <v>5050.6</v>
      </c>
    </row>
    <row r="69" spans="1:6" ht="47.25" hidden="1">
      <c r="A69" s="22" t="s">
        <v>68</v>
      </c>
      <c r="B69" s="8" t="s">
        <v>33</v>
      </c>
      <c r="C69" s="40">
        <v>119.5</v>
      </c>
      <c r="D69" s="35">
        <v>124.2</v>
      </c>
      <c r="E69" s="40">
        <v>119.5</v>
      </c>
      <c r="F69" s="32">
        <v>124.2</v>
      </c>
    </row>
    <row r="70" spans="1:6" ht="63" hidden="1">
      <c r="A70" s="22" t="s">
        <v>69</v>
      </c>
      <c r="B70" s="8" t="s">
        <v>33</v>
      </c>
      <c r="C70" s="40">
        <v>1267.4</v>
      </c>
      <c r="D70" s="100">
        <v>1320</v>
      </c>
      <c r="E70" s="40">
        <v>1267.4</v>
      </c>
      <c r="F70" s="69">
        <v>1320</v>
      </c>
    </row>
    <row r="71" spans="1:6" ht="94.5" hidden="1">
      <c r="A71" s="22" t="s">
        <v>70</v>
      </c>
      <c r="B71" s="8" t="s">
        <v>33</v>
      </c>
      <c r="C71" s="41">
        <v>0.39</v>
      </c>
      <c r="D71" s="101">
        <v>0.41</v>
      </c>
      <c r="E71" s="41">
        <v>0.39</v>
      </c>
      <c r="F71" s="71">
        <v>0.41</v>
      </c>
    </row>
    <row r="72" spans="1:6" ht="110.25" hidden="1">
      <c r="A72" s="22" t="s">
        <v>71</v>
      </c>
      <c r="B72" s="8" t="s">
        <v>33</v>
      </c>
      <c r="C72" s="40">
        <v>1015.2</v>
      </c>
      <c r="D72" s="35">
        <v>1015.2</v>
      </c>
      <c r="E72" s="40">
        <v>1015.2</v>
      </c>
      <c r="F72" s="32">
        <v>1015.2</v>
      </c>
    </row>
    <row r="73" spans="1:6" ht="47.25" hidden="1">
      <c r="A73" s="24" t="s">
        <v>73</v>
      </c>
      <c r="B73" s="8" t="s">
        <v>33</v>
      </c>
      <c r="C73" s="40">
        <v>94.2</v>
      </c>
      <c r="D73" s="35">
        <v>94.2</v>
      </c>
      <c r="E73" s="40">
        <v>94.2</v>
      </c>
      <c r="F73" s="32">
        <v>94.2</v>
      </c>
    </row>
    <row r="74" spans="1:6" ht="236.25" hidden="1">
      <c r="A74" s="22" t="s">
        <v>72</v>
      </c>
      <c r="B74" s="8" t="s">
        <v>33</v>
      </c>
      <c r="C74" s="40">
        <v>1110.8</v>
      </c>
      <c r="D74" s="102">
        <v>1158.2</v>
      </c>
      <c r="E74" s="40">
        <v>1110.8</v>
      </c>
      <c r="F74" s="72">
        <v>1158.2</v>
      </c>
    </row>
    <row r="75" spans="1:6" ht="15.75" hidden="1">
      <c r="A75" s="25" t="s">
        <v>27</v>
      </c>
      <c r="B75" s="9" t="s">
        <v>36</v>
      </c>
      <c r="C75" s="73">
        <f>C76+C77</f>
        <v>63748.3</v>
      </c>
      <c r="D75" s="103">
        <f>D76+D77</f>
        <v>78001.5</v>
      </c>
      <c r="E75" s="73">
        <f>E76+E77</f>
        <v>63748.3</v>
      </c>
      <c r="F75" s="74">
        <f>F76+F77</f>
        <v>78001.5</v>
      </c>
    </row>
    <row r="76" spans="1:6" ht="110.25" hidden="1">
      <c r="A76" s="16" t="s">
        <v>114</v>
      </c>
      <c r="B76" s="8" t="s">
        <v>104</v>
      </c>
      <c r="C76" s="40">
        <v>63720.5</v>
      </c>
      <c r="D76" s="35">
        <v>77973.7</v>
      </c>
      <c r="E76" s="40">
        <v>63720.5</v>
      </c>
      <c r="F76" s="32">
        <v>77973.7</v>
      </c>
    </row>
    <row r="77" spans="1:6" ht="47.25" hidden="1">
      <c r="A77" s="16" t="s">
        <v>105</v>
      </c>
      <c r="B77" s="8" t="s">
        <v>37</v>
      </c>
      <c r="C77" s="40">
        <v>27.8</v>
      </c>
      <c r="D77" s="102">
        <v>27.8</v>
      </c>
      <c r="E77" s="40">
        <v>27.8</v>
      </c>
      <c r="F77" s="72">
        <v>27.8</v>
      </c>
    </row>
    <row r="78" spans="1:6" ht="16.5" thickBot="1">
      <c r="A78" s="26" t="s">
        <v>20</v>
      </c>
      <c r="B78" s="27"/>
      <c r="C78" s="42">
        <f>C8+C52</f>
        <v>1377020.69</v>
      </c>
      <c r="D78" s="42">
        <f>D8+D52</f>
        <v>1417371.41</v>
      </c>
      <c r="E78" s="84">
        <f>E8+E52</f>
        <v>1378537.4900000002</v>
      </c>
      <c r="F78" s="90">
        <f>F8+F52</f>
        <v>1417371.41</v>
      </c>
    </row>
  </sheetData>
  <sheetProtection/>
  <mergeCells count="7">
    <mergeCell ref="E5:F6"/>
    <mergeCell ref="A2:F2"/>
    <mergeCell ref="A3:F3"/>
    <mergeCell ref="C6:D6"/>
    <mergeCell ref="A5:A7"/>
    <mergeCell ref="B5:B7"/>
    <mergeCell ref="C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Org</cp:lastModifiedBy>
  <cp:lastPrinted>2015-02-18T14:32:31Z</cp:lastPrinted>
  <dcterms:created xsi:type="dcterms:W3CDTF">2008-11-05T13:03:16Z</dcterms:created>
  <dcterms:modified xsi:type="dcterms:W3CDTF">2015-02-18T14:32:51Z</dcterms:modified>
  <cp:category/>
  <cp:version/>
  <cp:contentType/>
  <cp:contentStatus/>
</cp:coreProperties>
</file>